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5031\Desktop\20250303【依頼 310(月)1700まで】令和５年度財政状況資料集の作成等\"/>
    </mc:Choice>
  </mc:AlternateContent>
  <xr:revisionPtr revIDLastSave="0" documentId="13_ncr:1_{9DFB2E68-A29C-4EAA-AD80-6C58FA5B2073}" xr6:coauthVersionLast="47" xr6:coauthVersionMax="47" xr10:uidLastSave="{00000000-0000-0000-0000-000000000000}"/>
  <bookViews>
    <workbookView xWindow="105" yWindow="0" windowWidth="26610" windowHeight="156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CO35" i="10"/>
  <c r="CO36" i="10" s="1"/>
  <c r="AM35" i="10"/>
  <c r="C35" i="10"/>
  <c r="CO34" i="10"/>
  <c r="BW34" i="10"/>
  <c r="BW35" i="10" s="1"/>
  <c r="BW36" i="10" s="1"/>
  <c r="BW37" i="10" s="1"/>
  <c r="BW38" i="10" s="1"/>
  <c r="BW39" i="10" s="1"/>
  <c r="BW40" i="10" s="1"/>
  <c r="AM34" i="10"/>
  <c r="C34" i="10"/>
  <c r="U34" i="10" s="1"/>
  <c r="U35" i="10" s="1"/>
  <c r="U36"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<sst xmlns="http://schemas.openxmlformats.org/spreadsheetml/2006/main" count="1127" uniqueCount="563">
  <si>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</si>
  <si>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</si>
  <si>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</si>
  <si>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</si>
  <si>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</si>
  <si>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</si>
  <si>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</si>
  <si>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</si>
  <si>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</si>
  <si>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</si>
  <si>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</si>
  <si>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</si>
  <si>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</si>
  <si>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</si>
  <si>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</si>
  <si>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</si>
  <si>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</si>
  <si>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</si>
  <si>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</si>
  <si>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</si>
  <si>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</si>
  <si>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</si>
  <si>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</si>
  <si>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</si>
  <si>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</si>
  <si>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</si>
  <si>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</si>
  <si>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</si>
  <si>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</si>
  <si>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</si>
  <si>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</si>
  <si>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</si>
  <si>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</si>
  <si>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</si>
  <si>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</si>
  <si>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</si>
  <si>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</si>
  <si>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</si>
  <si>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</si>
  <si>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</si>
  <si>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</si>
  <si>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</si>
  <si>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</si>
  <si>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</si>
  <si>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</si>
  <si>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</si>
  <si>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</si>
  <si>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</si>
  <si>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</si>
  <si>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</si>
  <si>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</si>
  <si>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</si>
  <si>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</si>
  <si>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</si>
  <si>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</si>
  <si>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</si>
  <si>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</si>
  <si>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</si>
  <si>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</si>
  <si>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</si>
  <si>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</si>
  <si>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</si>
  <si>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</si>
  <si>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</si>
  <si>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</si>
  <si>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</si>
  <si>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</si>
  <si>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</si>
  <si>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</si>
  <si>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</si>
  <si>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</si>
  <si>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</si>
  <si>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</si>
  <si>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</si>
  <si>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</si>
  <si>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</si>
  <si>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</si>
  <si>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</si>
  <si>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</si>
  <si>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</si>
  <si>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</si>
  <si>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</si>
  <si>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</si>
  <si>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</si>
  <si>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</si>
  <si>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</si>
  <si>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</si>
  <si>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</si>
  <si>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</si>
  <si>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</si>
  <si>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</si>
  <si>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</si>
  <si>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</si>
  <si>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</si>
  <si>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中山町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</si>
  <si>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</si>
  <si>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</si>
  <si>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</si>
  <si>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</si>
  <si>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</si>
  <si>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</si>
  <si>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</si>
  <si>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</si>
  <si>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</si>
  <si>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</si>
  <si>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</si>
  <si>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</si>
  <si>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</si>
  <si>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</si>
  <si>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</si>
  <si>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</si>
  <si>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</si>
  <si>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</si>
  <si>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</si>
  <si>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</si>
  <si>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</si>
  <si>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</si>
  <si>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</si>
  <si>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</si>
  <si>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</si>
  <si>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</si>
  <si>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</si>
  <si>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</si>
  <si>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</si>
  <si>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</si>
  <si>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</si>
  <si>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</si>
  <si>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</si>
  <si>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</si>
  <si>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</si>
  <si>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</si>
  <si>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</si>
  <si>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</si>
  <si>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</si>
  <si>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</si>
  <si>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</si>
  <si>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</si>
  <si>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</si>
  <si>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</si>
  <si>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</si>
  <si>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</si>
  <si>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</si>
  <si>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</si>
  <si>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</si>
  <si>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</si>
  <si>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</si>
  <si>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</si>
  <si>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</si>
  <si>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</si>
  <si>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</si>
  <si>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</si>
  <si>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</si>
  <si>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</si>
  <si>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</si>
  <si>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</si>
  <si>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</si>
  <si>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</si>
  <si>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</si>
  <si>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</si>
  <si>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</si>
  <si>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</si>
  <si>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</si>
  <si>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</si>
  <si>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</si>
  <si>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</si>
  <si>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</si>
  <si>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</si>
  <si>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</si>
  <si>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</si>
  <si>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</si>
  <si>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</si>
  <si>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</si>
  <si>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</si>
  <si>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</si>
  <si>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</si>
  <si>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</si>
  <si>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</si>
  <si>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</si>
  <si>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</si>
  <si>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</si>
  <si>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</si>
  <si>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</si>
  <si>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</si>
  <si>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</si>
  <si>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</si>
  <si>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</si>
  <si>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</si>
  <si>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</si>
  <si>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</si>
  <si>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</si>
  <si>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</si>
  <si>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</si>
  <si>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</si>
  <si>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</si>
  <si>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</si>
  <si>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</si>
  <si>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</si>
  <si>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</si>
  <si>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</si>
  <si>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</si>
  <si>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</si>
  <si>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</si>
  <si>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</si>
  <si>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</si>
  <si>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山形県中山町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</si>
  <si>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</si>
  <si>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</si>
  <si>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</si>
  <si>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</si>
  <si>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</si>
  <si>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</si>
  <si>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</si>
  <si>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</si>
  <si>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</si>
  <si>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</si>
  <si>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</si>
  <si>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</si>
  <si>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</si>
  <si>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</si>
  <si>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</si>
  <si>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</si>
  <si>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</si>
  <si>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</si>
  <si>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</si>
  <si>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</si>
  <si>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</si>
  <si>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</si>
  <si>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</si>
  <si>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</si>
  <si>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</si>
  <si>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</si>
  <si>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</si>
  <si>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</si>
  <si>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</si>
  <si>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</si>
  <si>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</si>
  <si>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</si>
  <si>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</si>
  <si>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</si>
  <si>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</si>
  <si>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</si>
  <si>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</si>
  <si>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</si>
  <si>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</si>
  <si>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</si>
  <si>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</si>
  <si>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</si>
  <si>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</si>
  <si>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</si>
  <si>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</si>
  <si>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</si>
  <si>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</si>
  <si>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</si>
  <si>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</si>
  <si>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</si>
  <si>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</si>
  <si>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</si>
  <si>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</si>
  <si>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</si>
  <si>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</si>
  <si>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</si>
  <si>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</si>
  <si>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</si>
  <si>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</si>
  <si>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</si>
  <si>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</si>
  <si>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</si>
  <si>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</si>
  <si>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</si>
  <si>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</si>
  <si>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</si>
  <si>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</si>
  <si>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</si>
  <si>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</si>
  <si>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</si>
  <si>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</si>
  <si>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</si>
  <si>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</si>
  <si>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</si>
  <si>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</si>
  <si>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</si>
  <si>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</si>
  <si>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</si>
  <si>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</si>
  <si>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</si>
  <si>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</si>
  <si>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</si>
  <si>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</si>
  <si>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</si>
  <si>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</si>
  <si>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</si>
  <si>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</si>
  <si>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</si>
  <si>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</si>
  <si>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</si>
  <si>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</si>
  <si>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</si>
  <si>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</si>
  <si>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</si>
  <si>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</si>
  <si>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</si>
  <si>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</si>
  <si>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</si>
  <si>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</si>
  <si>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</si>
  <si>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</si>
  <si>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</si>
  <si>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</si>
  <si>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</si>
  <si>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</si>
  <si>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</si>
  <si>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</si>
  <si>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</si>
  <si>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</si>
  <si>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</si>
  <si>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</si>
  <si>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</si>
  <si>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</si>
  <si>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</si>
  <si>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</si>
  <si>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</si>
  <si>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</si>
  <si>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</si>
  <si>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</si>
  <si>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</si>
  <si>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</si>
  <si>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</si>
  <si>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</si>
  <si>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</si>
  <si>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</si>
  <si>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</si>
  <si>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</si>
  <si>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</si>
  <si>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</si>
  <si>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</si>
  <si>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</si>
  <si>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</si>
  <si>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</si>
  <si>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</si>
  <si>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</si>
  <si>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</si>
  <si>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</si>
  <si>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</si>
  <si>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</si>
  <si>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</si>
  <si>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</si>
  <si>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</si>
  <si>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</si>
  <si>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</si>
  <si>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</si>
  <si>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</si>
  <si>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</si>
  <si>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</si>
  <si>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</si>
  <si>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</si>
  <si>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山形県中山町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</si>
  <si>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</si>
  <si>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</si>
  <si>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</si>
  <si>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</si>
  <si>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</si>
  <si>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</si>
  <si>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</si>
  <si>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</si>
  <si>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</si>
  <si>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</si>
  <si>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</si>
  <si>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</si>
  <si>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</si>
  <si>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</si>
  <si>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</si>
  <si>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</si>
  <si>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</si>
  <si>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</si>
  <si>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</si>
  <si>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</si>
  <si>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</si>
  <si>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</si>
  <si>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</si>
  <si>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</si>
  <si>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</si>
  <si>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</si>
  <si>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</si>
  <si>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</si>
  <si>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</si>
  <si>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</si>
  <si>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</si>
  <si>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</si>
  <si>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</si>
  <si>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</si>
  <si>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</si>
  <si>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</si>
  <si>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</si>
  <si>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</si>
  <si>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</si>
  <si>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</si>
  <si>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</si>
  <si>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</si>
  <si>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</si>
  <si>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</si>
  <si>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</si>
  <si>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</si>
  <si>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</si>
  <si>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</si>
  <si>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</si>
  <si>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</si>
  <si>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</si>
  <si>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</si>
  <si>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</si>
  <si>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</si>
  <si>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</si>
  <si>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</si>
  <si>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</si>
  <si>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</si>
  <si>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</si>
  <si>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</si>
  <si>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</si>
  <si>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</si>
  <si>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</si>
  <si>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</si>
  <si>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</si>
  <si>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</si>
  <si>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</si>
  <si>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</si>
  <si>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</si>
  <si>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</si>
  <si>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</si>
  <si>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</si>
  <si>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</si>
  <si>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</si>
  <si>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</si>
  <si>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</si>
  <si>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</si>
  <si>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</si>
  <si>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</si>
  <si>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</si>
  <si>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</si>
  <si>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</si>
  <si>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</si>
  <si>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</si>
  <si>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</si>
  <si>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</si>
  <si>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</si>
  <si>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</si>
  <si>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</si>
  <si>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</si>
  <si>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</si>
  <si>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</si>
  <si>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</si>
  <si>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</si>
  <si>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</si>
  <si>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</si>
  <si>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</si>
  <si>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</si>
  <si>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</si>
  <si>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</si>
  <si>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</si>
  <si>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</si>
  <si>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</si>
  <si>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</si>
  <si>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</si>
  <si>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</si>
  <si>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</si>
  <si>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</si>
  <si>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</si>
  <si>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</si>
  <si>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</si>
  <si>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</si>
  <si>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</si>
  <si>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</si>
  <si>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</si>
  <si>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</si>
  <si>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</si>
  <si>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</si>
  <si>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</si>
  <si>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</si>
  <si>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</si>
  <si>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</si>
  <si>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</si>
  <si>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</si>
  <si>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</si>
  <si>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</si>
  <si>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</si>
  <si>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</si>
  <si>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</si>
  <si>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</si>
  <si>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</si>
  <si>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</si>
  <si>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</si>
  <si>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</si>
  <si>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</si>
  <si>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</si>
  <si>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</si>
  <si>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</si>
  <si>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</si>
  <si>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</si>
  <si>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</si>
  <si>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</si>
  <si>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</si>
  <si>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</si>
  <si>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</si>
  <si>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</si>
  <si>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</si>
  <si>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</si>
  <si>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</si>
  <si>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</si>
  <si>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</si>
  <si>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</si>
  <si>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</si>
  <si>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</si>
  <si>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</si>
  <si>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</si>
  <si>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</si>
  <si>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</si>
  <si>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</si>
  <si>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</si>
  <si>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</si>
  <si>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</si>
  <si>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</si>
  <si>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</si>
  <si>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</si>
  <si>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</si>
  <si>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</si>
  <si>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</si>
  <si>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</si>
  <si>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</si>
  <si>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</si>
  <si>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</si>
  <si>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</si>
  <si>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</si>
  <si>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1.17</t>
  </si>
  <si>
    <t>▲ 0.50</t>
  </si>
  <si>
    <t>一般会計</t>
  </si>
  <si>
    <t>介護保険特別会計</t>
  </si>
  <si>
    <t>国民健康保険特別会計</t>
  </si>
  <si>
    <t>公共下水道事業特別会計</t>
  </si>
  <si>
    <t>農業集落排水特別会計</t>
  </si>
  <si>
    <t>後期高齢者医療特別会計</t>
  </si>
  <si>
    <t>その他会計（赤字）</t>
  </si>
  <si>
    <t>その他会計（黒字）</t>
  </si>
  <si>
    <t>R01</t>
    <phoneticPr fontId="5"/>
  </si>
  <si>
    <t>R02</t>
    <phoneticPr fontId="5"/>
  </si>
  <si>
    <t>R03</t>
    <phoneticPr fontId="5"/>
  </si>
  <si>
    <t>R04</t>
    <phoneticPr fontId="5"/>
  </si>
  <si>
    <t>R05</t>
    <phoneticPr fontId="5"/>
  </si>
  <si>
    <t>山形県消防補償等組合</t>
    <rPh sb="0" eb="3">
      <t>ヤマガタケン</t>
    </rPh>
    <rPh sb="3" eb="5">
      <t>ショウボウ</t>
    </rPh>
    <rPh sb="5" eb="7">
      <t>ホショウ</t>
    </rPh>
    <rPh sb="7" eb="8">
      <t>トウ</t>
    </rPh>
    <rPh sb="8" eb="10">
      <t>クミアイ</t>
    </rPh>
    <phoneticPr fontId="39"/>
  </si>
  <si>
    <t>山形県自治会館管理組合</t>
    <rPh sb="0" eb="3">
      <t>ヤマガタケン</t>
    </rPh>
    <rPh sb="3" eb="5">
      <t>ジチ</t>
    </rPh>
    <rPh sb="5" eb="7">
      <t>カイカン</t>
    </rPh>
    <rPh sb="7" eb="9">
      <t>カンリ</t>
    </rPh>
    <rPh sb="9" eb="11">
      <t>クミアイ</t>
    </rPh>
    <phoneticPr fontId="39"/>
  </si>
  <si>
    <t>山形県市町村職員退職手当組合</t>
    <rPh sb="0" eb="3">
      <t>ヤマガタケン</t>
    </rPh>
    <rPh sb="3" eb="6">
      <t>シチョウソン</t>
    </rPh>
    <rPh sb="6" eb="8">
      <t>ショクイン</t>
    </rPh>
    <rPh sb="8" eb="10">
      <t>タイショク</t>
    </rPh>
    <rPh sb="10" eb="12">
      <t>テアテ</t>
    </rPh>
    <rPh sb="12" eb="14">
      <t>クミアイ</t>
    </rPh>
    <phoneticPr fontId="39"/>
  </si>
  <si>
    <t>山形広域環境事務組合</t>
    <rPh sb="0" eb="2">
      <t>ヤマガタ</t>
    </rPh>
    <rPh sb="2" eb="4">
      <t>コウイキ</t>
    </rPh>
    <rPh sb="4" eb="6">
      <t>カンキョウ</t>
    </rPh>
    <rPh sb="6" eb="8">
      <t>ジム</t>
    </rPh>
    <rPh sb="8" eb="10">
      <t>クミアイ</t>
    </rPh>
    <phoneticPr fontId="39"/>
  </si>
  <si>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9"/>
  </si>
  <si>
    <t>山形県後期高齢者医療広域連合（事業会計分）</t>
    <rPh sb="0" eb="2">
      <t>ヤマガタ</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9"/>
  </si>
  <si>
    <t>最上川中部水道企業団</t>
    <rPh sb="0" eb="2">
      <t>モガミ</t>
    </rPh>
    <rPh sb="2" eb="3">
      <t>ガワ</t>
    </rPh>
    <rPh sb="3" eb="5">
      <t>チュウブ</t>
    </rPh>
    <rPh sb="5" eb="7">
      <t>スイドウ</t>
    </rPh>
    <rPh sb="7" eb="9">
      <t>キギョウ</t>
    </rPh>
    <rPh sb="9" eb="10">
      <t>ダン</t>
    </rPh>
    <phoneticPr fontId="39"/>
  </si>
  <si>
    <t>中山町振興公社</t>
    <phoneticPr fontId="10"/>
  </si>
  <si>
    <t>中山町商工観光公社</t>
    <phoneticPr fontId="10"/>
  </si>
  <si>
    <t>○</t>
    <phoneticPr fontId="10"/>
  </si>
  <si>
    <t>山形県東村山郡中山町土地開発公社</t>
    <phoneticPr fontId="10"/>
  </si>
  <si>
    <t>-</t>
    <phoneticPr fontId="10"/>
  </si>
  <si>
    <t>-</t>
    <phoneticPr fontId="2"/>
  </si>
  <si>
    <t>中山町ふるさと応援基金</t>
    <rPh sb="0" eb="3">
      <t>ナカヤママチ</t>
    </rPh>
    <phoneticPr fontId="5"/>
  </si>
  <si>
    <t>中山町消防施設等整備基金</t>
    <rPh sb="0" eb="3">
      <t>ナカヤママチ</t>
    </rPh>
    <phoneticPr fontId="5"/>
  </si>
  <si>
    <t>中山町小・中学校施設等整備基金</t>
    <rPh sb="0" eb="3">
      <t>ナカヤママチ</t>
    </rPh>
    <rPh sb="8" eb="10">
      <t>シセツ</t>
    </rPh>
    <rPh sb="10" eb="11">
      <t>トウ</t>
    </rPh>
    <phoneticPr fontId="5"/>
  </si>
  <si>
    <t>中山町地域福祉基金</t>
    <rPh sb="0" eb="3">
      <t>ナカヤママチ</t>
    </rPh>
    <rPh sb="3" eb="5">
      <t>チイキ</t>
    </rPh>
    <rPh sb="5" eb="7">
      <t>フクシ</t>
    </rPh>
    <rPh sb="7" eb="9">
      <t>キキン</t>
    </rPh>
    <phoneticPr fontId="5"/>
  </si>
  <si>
    <t>中山町ひまわり温泉整備基金</t>
    <rPh sb="0" eb="3">
      <t>ナカヤママチ</t>
    </rPh>
    <rPh sb="7" eb="9">
      <t>オンセン</t>
    </rPh>
    <rPh sb="9" eb="11">
      <t>セイビ</t>
    </rPh>
    <rPh sb="11" eb="13">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</si>
</sst>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26D5-4A06-AD38-42F81EF573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77616</c:v>
                </c:pt>
                <c:pt idx="1">
                  <c:v>22951</c:v>
                </c:pt>
                <c:pt idx="2">
                  <c:v>14466</c:v>
                </c:pt>
                <c:pt idx="3">
                  <c:v>24132</c:v>
                </c:pt>
                <c:pt idx="4">
                  <c:v>19723</c:v>
                </c:pt>
              </c:numCache>
            </c:numRef>
          </c:val>
          <c:smooth val="0"/>
          <c:extLst>
            <c:ext xmlns:c16="http://schemas.microsoft.com/office/drawing/2014/chart" uri="{C3380CC4-5D6E-409C-BE32-E72D297353CC}">
              <c16:uniqueId val="{00000001-26D5-4A06-AD38-42F81EF573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8.9600000000000009</c:v>
                </c:pt>
                <c:pt idx="1">
                  <c:v>12.41</c:v>
                </c:pt>
                <c:pt idx="2">
                  <c:v>9.35</c:v>
                </c:pt>
                <c:pt idx="3">
                  <c:v>8.1300000000000008</c:v>
                </c:pt>
                <c:pt idx="4">
                  <c:v>8.1300000000000008</c:v>
                </c:pt>
              </c:numCache>
            </c:numRef>
          </c:val>
          <c:extLst>
            <c:ext xmlns:c16="http://schemas.microsoft.com/office/drawing/2014/chart" uri="{C3380CC4-5D6E-409C-BE32-E72D297353CC}">
              <c16:uniqueId val="{00000000-DA79-4D88-8C7E-3C57114448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28.15</c:v>
                </c:pt>
                <c:pt idx="1">
                  <c:v>22.27</c:v>
                </c:pt>
                <c:pt idx="2">
                  <c:v>31.15</c:v>
                </c:pt>
                <c:pt idx="3">
                  <c:v>34.94</c:v>
                </c:pt>
                <c:pt idx="4">
                  <c:v>35.36</c:v>
                </c:pt>
              </c:numCache>
            </c:numRef>
          </c:val>
          <c:extLst>
            <c:ext xmlns:c16="http://schemas.microsoft.com/office/drawing/2014/chart" uri="{C3380CC4-5D6E-409C-BE32-E72D297353CC}">
              <c16:uniqueId val="{00000001-DA79-4D88-8C7E-3C571144488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-1.17</c:v>
                </c:pt>
                <c:pt idx="1">
                  <c:v>-0.5</c:v>
                </c:pt>
                <c:pt idx="2">
                  <c:v>8.23</c:v>
                </c:pt>
                <c:pt idx="3">
                  <c:v>1.1399999999999999</c:v>
                </c:pt>
                <c:pt idx="4">
                  <c:v>1.1000000000000001</c:v>
                </c:pt>
              </c:numCache>
            </c:numRef>
          </c:val>
          <c:smooth val="0"/>
          <c:extLst>
            <c:ext xmlns:c16="http://schemas.microsoft.com/office/drawing/2014/chart" uri="{C3380CC4-5D6E-409C-BE32-E72D297353CC}">
              <c16:uniqueId val="{00000002-DA79-4D88-8C7E-3C571144488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539-4A34-8981-2A15ECB9B6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39-4A34-8981-2A15ECB9B6D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539-4A34-8981-2A15ECB9B6D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539-4A34-8981-2A15ECB9B6D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0.03</c:v>
                </c:pt>
                <c:pt idx="4">
                  <c:v>#N/A</c:v>
                </c:pt>
                <c:pt idx="5">
                  <c:v>0.01</c:v>
                </c:pt>
                <c:pt idx="6">
                  <c:v>#N/A</c:v>
                </c:pt>
                <c:pt idx="7">
                  <c:v>0.01</c:v>
                </c:pt>
                <c:pt idx="8">
                  <c:v>#N/A</c:v>
                </c:pt>
                <c:pt idx="9">
                  <c:v>0.03</c:v>
                </c:pt>
              </c:numCache>
            </c:numRef>
          </c:val>
          <c:extLst>
            <c:ext xmlns:c16="http://schemas.microsoft.com/office/drawing/2014/chart" uri="{C3380CC4-5D6E-409C-BE32-E72D297353CC}">
              <c16:uniqueId val="{00000004-4539-4A34-8981-2A15ECB9B6D7}"/>
            </c:ext>
          </c:extLst>
        </c:ser>
        <c:ser>
          <c:idx val="5"/>
          <c:order val="5"/>
          <c:tx>
            <c:strRef>
              <c:f>データシート!$A$32</c:f>
              <c:strCache>
                <c:ptCount val="1"/>
                <c:pt idx="0">
                  <c:v>農業集落排水特別会計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0.02</c:v>
                </c:pt>
                <c:pt idx="4">
                  <c:v>#N/A</c:v>
                </c:pt>
                <c:pt idx="5">
                  <c:v>0.02</c:v>
                </c:pt>
                <c:pt idx="6">
                  <c:v>#N/A</c:v>
                </c:pt>
                <c:pt idx="7">
                  <c:v>0.02</c:v>
                </c:pt>
                <c:pt idx="8">
                  <c:v>#N/A</c:v>
                </c:pt>
                <c:pt idx="9">
                  <c:v>0.24</c:v>
                </c:pt>
              </c:numCache>
            </c:numRef>
          </c:val>
          <c:extLst>
            <c:ext xmlns:c16="http://schemas.microsoft.com/office/drawing/2014/chart" uri="{C3380CC4-5D6E-409C-BE32-E72D297353CC}">
              <c16:uniqueId val="{00000005-4539-4A34-8981-2A15ECB9B6D7}"/>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0.34</c:v>
                </c:pt>
                <c:pt idx="2">
                  <c:v>#N/A</c:v>
                </c:pt>
                <c:pt idx="3">
                  <c:v>0.22</c:v>
                </c:pt>
                <c:pt idx="4">
                  <c:v>#N/A</c:v>
                </c:pt>
                <c:pt idx="5">
                  <c:v>0.41</c:v>
                </c:pt>
                <c:pt idx="6">
                  <c:v>#N/A</c:v>
                </c:pt>
                <c:pt idx="7">
                  <c:v>0.33</c:v>
                </c:pt>
                <c:pt idx="8">
                  <c:v>#N/A</c:v>
                </c:pt>
                <c:pt idx="9">
                  <c:v>0.49</c:v>
                </c:pt>
              </c:numCache>
            </c:numRef>
          </c:val>
          <c:extLst>
            <c:ext xmlns:c16="http://schemas.microsoft.com/office/drawing/2014/chart" uri="{C3380CC4-5D6E-409C-BE32-E72D297353CC}">
              <c16:uniqueId val="{00000006-4539-4A34-8981-2A15ECB9B6D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0.77</c:v>
                </c:pt>
                <c:pt idx="2">
                  <c:v>#N/A</c:v>
                </c:pt>
                <c:pt idx="3">
                  <c:v>0.96</c:v>
                </c:pt>
                <c:pt idx="4">
                  <c:v>#N/A</c:v>
                </c:pt>
                <c:pt idx="5">
                  <c:v>1</c:v>
                </c:pt>
                <c:pt idx="6">
                  <c:v>#N/A</c:v>
                </c:pt>
                <c:pt idx="7">
                  <c:v>0.96</c:v>
                </c:pt>
                <c:pt idx="8">
                  <c:v>#N/A</c:v>
                </c:pt>
                <c:pt idx="9">
                  <c:v>1.18</c:v>
                </c:pt>
              </c:numCache>
            </c:numRef>
          </c:val>
          <c:extLst>
            <c:ext xmlns:c16="http://schemas.microsoft.com/office/drawing/2014/chart" uri="{C3380CC4-5D6E-409C-BE32-E72D297353CC}">
              <c16:uniqueId val="{00000007-4539-4A34-8981-2A15ECB9B6D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0.6</c:v>
                </c:pt>
                <c:pt idx="2">
                  <c:v>#N/A</c:v>
                </c:pt>
                <c:pt idx="3">
                  <c:v>0.69</c:v>
                </c:pt>
                <c:pt idx="4">
                  <c:v>#N/A</c:v>
                </c:pt>
                <c:pt idx="5">
                  <c:v>0.7</c:v>
                </c:pt>
                <c:pt idx="6">
                  <c:v>#N/A</c:v>
                </c:pt>
                <c:pt idx="7">
                  <c:v>2.14</c:v>
                </c:pt>
                <c:pt idx="8">
                  <c:v>#N/A</c:v>
                </c:pt>
                <c:pt idx="9">
                  <c:v>1.87</c:v>
                </c:pt>
              </c:numCache>
            </c:numRef>
          </c:val>
          <c:extLst>
            <c:ext xmlns:c16="http://schemas.microsoft.com/office/drawing/2014/chart" uri="{C3380CC4-5D6E-409C-BE32-E72D297353CC}">
              <c16:uniqueId val="{00000008-4539-4A34-8981-2A15ECB9B6D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8.9499999999999993</c:v>
                </c:pt>
                <c:pt idx="2">
                  <c:v>#N/A</c:v>
                </c:pt>
                <c:pt idx="3">
                  <c:v>12.41</c:v>
                </c:pt>
                <c:pt idx="4">
                  <c:v>#N/A</c:v>
                </c:pt>
                <c:pt idx="5">
                  <c:v>9.34</c:v>
                </c:pt>
                <c:pt idx="6">
                  <c:v>#N/A</c:v>
                </c:pt>
                <c:pt idx="7">
                  <c:v>8.1300000000000008</c:v>
                </c:pt>
                <c:pt idx="8">
                  <c:v>#N/A</c:v>
                </c:pt>
                <c:pt idx="9">
                  <c:v>8.1199999999999992</c:v>
                </c:pt>
              </c:numCache>
            </c:numRef>
          </c:val>
          <c:extLst>
            <c:ext xmlns:c16="http://schemas.microsoft.com/office/drawing/2014/chart" uri="{C3380CC4-5D6E-409C-BE32-E72D297353CC}">
              <c16:uniqueId val="{00000009-4539-4A34-8981-2A15ECB9B6D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430</c:v>
                </c:pt>
                <c:pt idx="5">
                  <c:v>430</c:v>
                </c:pt>
                <c:pt idx="8">
                  <c:v>428</c:v>
                </c:pt>
                <c:pt idx="11">
                  <c:v>409</c:v>
                </c:pt>
                <c:pt idx="14">
                  <c:v>409</c:v>
                </c:pt>
              </c:numCache>
            </c:numRef>
          </c:val>
          <c:extLst>
            <c:ext xmlns:c16="http://schemas.microsoft.com/office/drawing/2014/chart" uri="{C3380CC4-5D6E-409C-BE32-E72D297353CC}">
              <c16:uniqueId val="{00000000-9FFF-46E2-9F32-41A08B7921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FF-46E2-9F32-41A08B7921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FFF-46E2-9F32-41A08B7921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c:v>
                </c:pt>
                <c:pt idx="3">
                  <c:v>17</c:v>
                </c:pt>
                <c:pt idx="6">
                  <c:v>31</c:v>
                </c:pt>
                <c:pt idx="9">
                  <c:v>40</c:v>
                </c:pt>
                <c:pt idx="12">
                  <c:v>39</c:v>
                </c:pt>
              </c:numCache>
            </c:numRef>
          </c:val>
          <c:extLst>
            <c:ext xmlns:c16="http://schemas.microsoft.com/office/drawing/2014/chart" uri="{C3380CC4-5D6E-409C-BE32-E72D297353CC}">
              <c16:uniqueId val="{00000003-9FFF-46E2-9F32-41A08B7921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248</c:v>
                </c:pt>
                <c:pt idx="3">
                  <c:v>254</c:v>
                </c:pt>
                <c:pt idx="6">
                  <c:v>243</c:v>
                </c:pt>
                <c:pt idx="9">
                  <c:v>240</c:v>
                </c:pt>
                <c:pt idx="12">
                  <c:v>234</c:v>
                </c:pt>
              </c:numCache>
            </c:numRef>
          </c:val>
          <c:extLst>
            <c:ext xmlns:c16="http://schemas.microsoft.com/office/drawing/2014/chart" uri="{C3380CC4-5D6E-409C-BE32-E72D297353CC}">
              <c16:uniqueId val="{00000004-9FFF-46E2-9F32-41A08B7921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FF-46E2-9F32-41A08B7921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FF-46E2-9F32-41A08B7921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498</c:v>
                </c:pt>
                <c:pt idx="3">
                  <c:v>504</c:v>
                </c:pt>
                <c:pt idx="6">
                  <c:v>491</c:v>
                </c:pt>
                <c:pt idx="9">
                  <c:v>495</c:v>
                </c:pt>
                <c:pt idx="12">
                  <c:v>472</c:v>
                </c:pt>
              </c:numCache>
            </c:numRef>
          </c:val>
          <c:extLst>
            <c:ext xmlns:c16="http://schemas.microsoft.com/office/drawing/2014/chart" uri="{C3380CC4-5D6E-409C-BE32-E72D297353CC}">
              <c16:uniqueId val="{00000007-9FFF-46E2-9F32-41A08B7921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320</c:v>
                </c:pt>
                <c:pt idx="2">
                  <c:v>#N/A</c:v>
                </c:pt>
                <c:pt idx="3">
                  <c:v>#N/A</c:v>
                </c:pt>
                <c:pt idx="4">
                  <c:v>345</c:v>
                </c:pt>
                <c:pt idx="5">
                  <c:v>#N/A</c:v>
                </c:pt>
                <c:pt idx="6">
                  <c:v>#N/A</c:v>
                </c:pt>
                <c:pt idx="7">
                  <c:v>337</c:v>
                </c:pt>
                <c:pt idx="8">
                  <c:v>#N/A</c:v>
                </c:pt>
                <c:pt idx="9">
                  <c:v>#N/A</c:v>
                </c:pt>
                <c:pt idx="10">
                  <c:v>366</c:v>
                </c:pt>
                <c:pt idx="11">
                  <c:v>#N/A</c:v>
                </c:pt>
                <c:pt idx="12">
                  <c:v>#N/A</c:v>
                </c:pt>
                <c:pt idx="13">
                  <c:v>336</c:v>
                </c:pt>
                <c:pt idx="14">
                  <c:v>#N/A</c:v>
                </c:pt>
              </c:numCache>
            </c:numRef>
          </c:val>
          <c:smooth val="0"/>
          <c:extLst>
            <c:ext xmlns:c16="http://schemas.microsoft.com/office/drawing/2014/chart" uri="{C3380CC4-5D6E-409C-BE32-E72D297353CC}">
              <c16:uniqueId val="{00000008-9FFF-46E2-9F32-41A08B7921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5238</c:v>
                </c:pt>
                <c:pt idx="5">
                  <c:v>5056</c:v>
                </c:pt>
                <c:pt idx="8">
                  <c:v>4792</c:v>
                </c:pt>
                <c:pt idx="11">
                  <c:v>4566</c:v>
                </c:pt>
                <c:pt idx="14">
                  <c:v>4271</c:v>
                </c:pt>
              </c:numCache>
            </c:numRef>
          </c:val>
          <c:extLst>
            <c:ext xmlns:c16="http://schemas.microsoft.com/office/drawing/2014/chart" uri="{C3380CC4-5D6E-409C-BE32-E72D297353CC}">
              <c16:uniqueId val="{00000000-AA0B-44C3-80AA-5D34BEA2A8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60</c:v>
                </c:pt>
                <c:pt idx="5">
                  <c:v>69</c:v>
                </c:pt>
                <c:pt idx="8">
                  <c:v>70</c:v>
                </c:pt>
                <c:pt idx="11">
                  <c:v>57</c:v>
                </c:pt>
                <c:pt idx="14">
                  <c:v>26</c:v>
                </c:pt>
              </c:numCache>
            </c:numRef>
          </c:val>
          <c:extLst>
            <c:ext xmlns:c16="http://schemas.microsoft.com/office/drawing/2014/chart" uri="{C3380CC4-5D6E-409C-BE32-E72D297353CC}">
              <c16:uniqueId val="{00000001-AA0B-44C3-80AA-5D34BEA2A8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1934</c:v>
                </c:pt>
                <c:pt idx="5">
                  <c:v>1808</c:v>
                </c:pt>
                <c:pt idx="8">
                  <c:v>2299</c:v>
                </c:pt>
                <c:pt idx="11">
                  <c:v>2513</c:v>
                </c:pt>
                <c:pt idx="14">
                  <c:v>2640</c:v>
                </c:pt>
              </c:numCache>
            </c:numRef>
          </c:val>
          <c:extLst>
            <c:ext xmlns:c16="http://schemas.microsoft.com/office/drawing/2014/chart" uri="{C3380CC4-5D6E-409C-BE32-E72D297353CC}">
              <c16:uniqueId val="{00000002-AA0B-44C3-80AA-5D34BEA2A8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0B-44C3-80AA-5D34BEA2A8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0B-44C3-80AA-5D34BEA2A8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39</c:v>
                </c:pt>
                <c:pt idx="3">
                  <c:v>0</c:v>
                </c:pt>
                <c:pt idx="6">
                  <c:v>0</c:v>
                </c:pt>
                <c:pt idx="9">
                  <c:v>0</c:v>
                </c:pt>
                <c:pt idx="12">
                  <c:v>0</c:v>
                </c:pt>
              </c:numCache>
            </c:numRef>
          </c:val>
          <c:extLst>
            <c:ext xmlns:c16="http://schemas.microsoft.com/office/drawing/2014/chart" uri="{C3380CC4-5D6E-409C-BE32-E72D297353CC}">
              <c16:uniqueId val="{00000005-AA0B-44C3-80AA-5D34BEA2A8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564</c:v>
                </c:pt>
                <c:pt idx="3">
                  <c:v>540</c:v>
                </c:pt>
                <c:pt idx="6">
                  <c:v>509</c:v>
                </c:pt>
                <c:pt idx="9">
                  <c:v>502</c:v>
                </c:pt>
                <c:pt idx="12">
                  <c:v>502</c:v>
                </c:pt>
              </c:numCache>
            </c:numRef>
          </c:val>
          <c:extLst>
            <c:ext xmlns:c16="http://schemas.microsoft.com/office/drawing/2014/chart" uri="{C3380CC4-5D6E-409C-BE32-E72D297353CC}">
              <c16:uniqueId val="{00000006-AA0B-44C3-80AA-5D34BEA2A8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461</c:v>
                </c:pt>
                <c:pt idx="3">
                  <c:v>468</c:v>
                </c:pt>
                <c:pt idx="6">
                  <c:v>447</c:v>
                </c:pt>
                <c:pt idx="9">
                  <c:v>419</c:v>
                </c:pt>
                <c:pt idx="12">
                  <c:v>393</c:v>
                </c:pt>
              </c:numCache>
            </c:numRef>
          </c:val>
          <c:extLst>
            <c:ext xmlns:c16="http://schemas.microsoft.com/office/drawing/2014/chart" uri="{C3380CC4-5D6E-409C-BE32-E72D297353CC}">
              <c16:uniqueId val="{00000007-AA0B-44C3-80AA-5D34BEA2A8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3137</c:v>
                </c:pt>
                <c:pt idx="3">
                  <c:v>2973</c:v>
                </c:pt>
                <c:pt idx="6">
                  <c:v>2761</c:v>
                </c:pt>
                <c:pt idx="9">
                  <c:v>2524</c:v>
                </c:pt>
                <c:pt idx="12">
                  <c:v>2256</c:v>
                </c:pt>
              </c:numCache>
            </c:numRef>
          </c:val>
          <c:extLst>
            <c:ext xmlns:c16="http://schemas.microsoft.com/office/drawing/2014/chart" uri="{C3380CC4-5D6E-409C-BE32-E72D297353CC}">
              <c16:uniqueId val="{00000008-AA0B-44C3-80AA-5D34BEA2A8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76</c:v>
                </c:pt>
                <c:pt idx="3">
                  <c:v>51</c:v>
                </c:pt>
                <c:pt idx="6">
                  <c:v>25</c:v>
                </c:pt>
                <c:pt idx="9">
                  <c:v>0</c:v>
                </c:pt>
                <c:pt idx="12">
                  <c:v>0</c:v>
                </c:pt>
              </c:numCache>
            </c:numRef>
          </c:val>
          <c:extLst>
            <c:ext xmlns:c16="http://schemas.microsoft.com/office/drawing/2014/chart" uri="{C3380CC4-5D6E-409C-BE32-E72D297353CC}">
              <c16:uniqueId val="{00000009-AA0B-44C3-80AA-5D34BEA2A8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5773</c:v>
                </c:pt>
                <c:pt idx="3">
                  <c:v>5501</c:v>
                </c:pt>
                <c:pt idx="6">
                  <c:v>5234</c:v>
                </c:pt>
                <c:pt idx="9">
                  <c:v>4954</c:v>
                </c:pt>
                <c:pt idx="12">
                  <c:v>4618</c:v>
                </c:pt>
              </c:numCache>
            </c:numRef>
          </c:val>
          <c:extLst>
            <c:ext xmlns:c16="http://schemas.microsoft.com/office/drawing/2014/chart" uri="{C3380CC4-5D6E-409C-BE32-E72D297353CC}">
              <c16:uniqueId val="{0000000A-AA0B-44C3-80AA-5D34BEA2A82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2818</c:v>
                </c:pt>
                <c:pt idx="2">
                  <c:v>#N/A</c:v>
                </c:pt>
                <c:pt idx="3">
                  <c:v>#N/A</c:v>
                </c:pt>
                <c:pt idx="4">
                  <c:v>2600</c:v>
                </c:pt>
                <c:pt idx="5">
                  <c:v>#N/A</c:v>
                </c:pt>
                <c:pt idx="6">
                  <c:v>#N/A</c:v>
                </c:pt>
                <c:pt idx="7">
                  <c:v>1815</c:v>
                </c:pt>
                <c:pt idx="8">
                  <c:v>#N/A</c:v>
                </c:pt>
                <c:pt idx="9">
                  <c:v>#N/A</c:v>
                </c:pt>
                <c:pt idx="10">
                  <c:v>1263</c:v>
                </c:pt>
                <c:pt idx="11">
                  <c:v>#N/A</c:v>
                </c:pt>
                <c:pt idx="12">
                  <c:v>#N/A</c:v>
                </c:pt>
                <c:pt idx="13">
                  <c:v>831</c:v>
                </c:pt>
                <c:pt idx="14">
                  <c:v>#N/A</c:v>
                </c:pt>
              </c:numCache>
            </c:numRef>
          </c:val>
          <c:smooth val="0"/>
          <c:extLst>
            <c:ext xmlns:c16="http://schemas.microsoft.com/office/drawing/2014/chart" uri="{C3380CC4-5D6E-409C-BE32-E72D297353CC}">
              <c16:uniqueId val="{0000000B-AA0B-44C3-80AA-5D34BEA2A82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1069</c:v>
                </c:pt>
                <c:pt idx="1">
                  <c:v>1159</c:v>
                </c:pt>
                <c:pt idx="2">
                  <c:v>1191</c:v>
                </c:pt>
              </c:numCache>
            </c:numRef>
          </c:val>
          <c:extLst>
            <c:ext xmlns:c16="http://schemas.microsoft.com/office/drawing/2014/chart" uri="{C3380CC4-5D6E-409C-BE32-E72D297353CC}">
              <c16:uniqueId val="{00000000-63DF-4A0A-B676-7CE01AD12A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212</c:v>
                </c:pt>
                <c:pt idx="1">
                  <c:v>221</c:v>
                </c:pt>
                <c:pt idx="2">
                  <c:v>230</c:v>
                </c:pt>
              </c:numCache>
            </c:numRef>
          </c:val>
          <c:extLst>
            <c:ext xmlns:c16="http://schemas.microsoft.com/office/drawing/2014/chart" uri="{C3380CC4-5D6E-409C-BE32-E72D297353CC}">
              <c16:uniqueId val="{00000001-63DF-4A0A-B676-7CE01AD12A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665</c:v>
                </c:pt>
                <c:pt idx="1">
                  <c:v>734</c:v>
                </c:pt>
                <c:pt idx="2">
                  <c:v>744</c:v>
                </c:pt>
              </c:numCache>
            </c:numRef>
          </c:val>
          <c:extLst>
            <c:ext xmlns:c16="http://schemas.microsoft.com/office/drawing/2014/chart" uri="{C3380CC4-5D6E-409C-BE32-E72D297353CC}">
              <c16:uniqueId val="{00000002-63DF-4A0A-B676-7CE01AD12AC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10,590
10,516
31.15
5,452,958
5,144,650
273,787
3,369,486
4,618,200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近年はほぼ横ばいの状況であり、県平均と同値であるが全国平均を大きく下回っている。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町税の徴収率向上、滞納処分対策などに取り組んでいるが、財政基盤が強いとは言えないため、今後も財政の健全化や人口減少緩和、町民の所得向上等による基盤強化に努める。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165629</xdr:rowOff>
    </xdr:from>
    <xdr:to>
      <xdr:col>23</xdr:col>
      <xdr:colOff>133350</xdr:colOff>
      <xdr:row>43</xdr:row>
      <xdr:rowOff>165629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5379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165629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5279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155575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114829</xdr:rowOff>
    </xdr:from>
    <xdr:to>
      <xdr:col>23</xdr:col>
      <xdr:colOff>184150</xdr:colOff>
      <xdr:row>44</xdr:row>
      <xdr:rowOff>44979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86906</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114829</xdr:rowOff>
    </xdr:from>
    <xdr:to>
      <xdr:col>19</xdr:col>
      <xdr:colOff>184150</xdr:colOff>
      <xdr:row>44</xdr:row>
      <xdr:rowOff>44979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29756</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73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sz="1400">
            <a:effectLst/>
          </a:endParaRPr>
        </a:p>
        <a:p>
          <a:r>
            <a:rPr kumimoji="1" lang="ja-JP" altLang="ja-JP" sz="1100" b="0" i="0" baseline="0">
              <a:solidFill>
                <a:schemeClr val="dk1"/>
              </a:solidFill>
              <a:effectLst/>
              <a:latin typeface="+mn-lt"/>
              <a:ea typeface="+mn-ea"/>
              <a:cs typeface="+mn-cs"/>
            </a:rPr>
            <a:t>　歳出では、会計年度任用職員</a:t>
          </a:r>
          <a:r>
            <a:rPr kumimoji="1" lang="ja-JP" altLang="en-US" sz="1100" b="0" i="0" baseline="0">
              <a:solidFill>
                <a:schemeClr val="dk1"/>
              </a:solidFill>
              <a:effectLst/>
              <a:latin typeface="+mn-lt"/>
              <a:ea typeface="+mn-ea"/>
              <a:cs typeface="+mn-cs"/>
            </a:rPr>
            <a:t>の増員等による</a:t>
          </a:r>
          <a:r>
            <a:rPr kumimoji="1" lang="ja-JP" altLang="ja-JP" sz="1100" b="0" i="0" baseline="0">
              <a:solidFill>
                <a:schemeClr val="dk1"/>
              </a:solidFill>
              <a:effectLst/>
              <a:latin typeface="+mn-lt"/>
              <a:ea typeface="+mn-ea"/>
              <a:cs typeface="+mn-cs"/>
            </a:rPr>
            <a:t>人件費の増や物価・燃料費高騰等による物件費の増加等により</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ポイント悪化している。</a:t>
          </a:r>
          <a:endParaRPr lang="ja-JP" altLang="ja-JP" sz="1400">
            <a:effectLst/>
          </a:endParaRPr>
        </a:p>
        <a:p>
          <a:r>
            <a:rPr kumimoji="1" lang="ja-JP" altLang="ja-JP" sz="1100" b="0" i="0" baseline="0">
              <a:solidFill>
                <a:schemeClr val="dk1"/>
              </a:solidFill>
              <a:effectLst/>
              <a:latin typeface="+mn-lt"/>
              <a:ea typeface="+mn-ea"/>
              <a:cs typeface="+mn-cs"/>
            </a:rPr>
            <a:t>　類似団体との比較では依然として下位に位置しており、今後も引き続き経常的な経費の削減に取り組み、加えて町税の徴収率向上などの歳入確保に努めていく。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168063</xdr:rowOff>
    </xdr:from>
    <xdr:to>
      <xdr:col>23</xdr:col>
      <xdr:colOff>133350</xdr:colOff>
      <xdr:row>65</xdr:row>
      <xdr:rowOff>44873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114086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64</xdr:row>
      <xdr:rowOff>168063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698480"/>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64</xdr:row>
      <xdr:rowOff>111760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69848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65</xdr:row>
      <xdr:rowOff>133350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108456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165523</xdr:rowOff>
    </xdr:from>
    <xdr:to>
      <xdr:col>23</xdr:col>
      <xdr:colOff>184150</xdr:colOff>
      <xdr:row>65</xdr:row>
      <xdr:rowOff>95673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61400</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03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117263</xdr:rowOff>
    </xdr:from>
    <xdr:to>
      <xdr:col>19</xdr:col>
      <xdr:colOff>184150</xdr:colOff>
      <xdr:row>65</xdr:row>
      <xdr:rowOff>47413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32190</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17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会計年度任用職員</a:t>
          </a:r>
          <a:r>
            <a:rPr kumimoji="1" lang="ja-JP" altLang="en-US" sz="1100" b="0" i="0" baseline="0">
              <a:solidFill>
                <a:schemeClr val="dk1"/>
              </a:solidFill>
              <a:effectLst/>
              <a:latin typeface="+mn-lt"/>
              <a:ea typeface="+mn-ea"/>
              <a:cs typeface="+mn-cs"/>
            </a:rPr>
            <a:t>の増員</a:t>
          </a:r>
          <a:r>
            <a:rPr kumimoji="1" lang="ja-JP" altLang="ja-JP" sz="1100" b="0" i="0" baseline="0">
              <a:solidFill>
                <a:schemeClr val="dk1"/>
              </a:solidFill>
              <a:effectLst/>
              <a:latin typeface="+mn-lt"/>
              <a:ea typeface="+mn-ea"/>
              <a:cs typeface="+mn-cs"/>
            </a:rPr>
            <a:t>に</a:t>
          </a:r>
          <a:r>
            <a:rPr kumimoji="1" lang="ja-JP" altLang="en-US" sz="1100" b="0" i="0" baseline="0">
              <a:solidFill>
                <a:schemeClr val="dk1"/>
              </a:solidFill>
              <a:effectLst/>
              <a:latin typeface="+mn-lt"/>
              <a:ea typeface="+mn-ea"/>
              <a:cs typeface="+mn-cs"/>
            </a:rPr>
            <a:t>よる</a:t>
          </a:r>
          <a:r>
            <a:rPr kumimoji="1" lang="ja-JP" altLang="ja-JP" sz="1100" b="0" i="0" baseline="0">
              <a:solidFill>
                <a:schemeClr val="dk1"/>
              </a:solidFill>
              <a:effectLst/>
              <a:latin typeface="+mn-lt"/>
              <a:ea typeface="+mn-ea"/>
              <a:cs typeface="+mn-cs"/>
            </a:rPr>
            <a:t>人件費の増や物価・燃料費高騰等による物件費の増加等により増となり、人口１人当たり人件費・物件費は前年度と比べ増加している。定員管理の適正化や事務事業の見直しにより経費節減に努めていく。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1180</xdr:rowOff>
    </xdr:from>
    <xdr:to>
      <xdr:col>23</xdr:col>
      <xdr:colOff>133350</xdr:colOff>
      <xdr:row>82</xdr:row>
      <xdr:rowOff>14627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060080"/>
          <a:ext cx="838200" cy="1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26694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0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140564</xdr:rowOff>
    </xdr:from>
    <xdr:to>
      <xdr:col>19</xdr:col>
      <xdr:colOff>133350</xdr:colOff>
      <xdr:row>82</xdr:row>
      <xdr:rowOff>1180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028014"/>
          <a:ext cx="889000" cy="3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131683</xdr:rowOff>
    </xdr:from>
    <xdr:to>
      <xdr:col>15</xdr:col>
      <xdr:colOff>82550</xdr:colOff>
      <xdr:row>81</xdr:row>
      <xdr:rowOff>140564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019133"/>
          <a:ext cx="889000" cy="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81562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1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2812</xdr:rowOff>
    </xdr:from>
    <xdr:to>
      <xdr:col>11</xdr:col>
      <xdr:colOff>31750</xdr:colOff>
      <xdr:row>81</xdr:row>
      <xdr:rowOff>131683</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890262"/>
          <a:ext cx="889000" cy="12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135277</xdr:rowOff>
    </xdr:from>
    <xdr:to>
      <xdr:col>23</xdr:col>
      <xdr:colOff>184150</xdr:colOff>
      <xdr:row>82</xdr:row>
      <xdr:rowOff>65427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02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151804</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86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121830</xdr:rowOff>
    </xdr:from>
    <xdr:to>
      <xdr:col>19</xdr:col>
      <xdr:colOff>184150</xdr:colOff>
      <xdr:row>82</xdr:row>
      <xdr:rowOff>51980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00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62157</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77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89764</xdr:rowOff>
    </xdr:from>
    <xdr:to>
      <xdr:col>15</xdr:col>
      <xdr:colOff>133350</xdr:colOff>
      <xdr:row>82</xdr:row>
      <xdr:rowOff>19914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9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30091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74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80883</xdr:rowOff>
    </xdr:from>
    <xdr:to>
      <xdr:col>11</xdr:col>
      <xdr:colOff>82550</xdr:colOff>
      <xdr:row>82</xdr:row>
      <xdr:rowOff>11033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96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21210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73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123462</xdr:rowOff>
    </xdr:from>
    <xdr:to>
      <xdr:col>7</xdr:col>
      <xdr:colOff>31750</xdr:colOff>
      <xdr:row>81</xdr:row>
      <xdr:rowOff>53612</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8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63789</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60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昨年よりも</a:t>
          </a:r>
          <a:r>
            <a:rPr kumimoji="1" lang="en-US" altLang="ja-JP" sz="1100" b="0" i="0" baseline="0">
              <a:solidFill>
                <a:schemeClr val="dk1"/>
              </a:solidFill>
              <a:effectLst/>
              <a:latin typeface="+mn-lt"/>
              <a:ea typeface="+mn-ea"/>
              <a:cs typeface="+mn-cs"/>
            </a:rPr>
            <a:t>0.5</a:t>
          </a:r>
          <a:r>
            <a:rPr kumimoji="1" lang="ja-JP" altLang="en-US" sz="1100" b="0" i="0" baseline="0">
              <a:solidFill>
                <a:schemeClr val="dk1"/>
              </a:solidFill>
              <a:effectLst/>
              <a:latin typeface="+mn-lt"/>
              <a:ea typeface="+mn-ea"/>
              <a:cs typeface="+mn-cs"/>
            </a:rPr>
            <a:t>ポイント減となったが、依然として</a:t>
          </a:r>
          <a:r>
            <a:rPr kumimoji="1" lang="ja-JP" altLang="ja-JP" sz="1100" b="0" i="0" baseline="0">
              <a:solidFill>
                <a:schemeClr val="dk1"/>
              </a:solidFill>
              <a:effectLst/>
              <a:latin typeface="+mn-lt"/>
              <a:ea typeface="+mn-ea"/>
              <a:cs typeface="+mn-cs"/>
            </a:rPr>
            <a:t>全国町村平均</a:t>
          </a:r>
          <a:r>
            <a:rPr kumimoji="1" lang="ja-JP" altLang="en-US" sz="1100" b="0" i="0" baseline="0">
              <a:solidFill>
                <a:schemeClr val="dk1"/>
              </a:solidFill>
              <a:effectLst/>
              <a:latin typeface="+mn-lt"/>
              <a:ea typeface="+mn-ea"/>
              <a:cs typeface="+mn-cs"/>
            </a:rPr>
            <a:t>を上回っており</a:t>
          </a:r>
          <a:r>
            <a:rPr kumimoji="1" lang="ja-JP" altLang="ja-JP" sz="1100" b="0" i="0" baseline="0">
              <a:solidFill>
                <a:schemeClr val="dk1"/>
              </a:solidFill>
              <a:effectLst/>
              <a:latin typeface="+mn-lt"/>
              <a:ea typeface="+mn-ea"/>
              <a:cs typeface="+mn-cs"/>
            </a:rPr>
            <a:t>、類似団体内の順位は下位に位置している。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当町は職員の絶対数が少なく、退職に伴う経験年数階層における職員の分布が数値に与える影響が大きい状況ではあるが、引き続き計画的な職員採用も含め給与水準の適正化に努める。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23888</xdr:rowOff>
    </xdr:from>
    <xdr:to>
      <xdr:col>81</xdr:col>
      <xdr:colOff>44450</xdr:colOff>
      <xdr:row>89</xdr:row>
      <xdr:rowOff>81341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6179800" y="15282938"/>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89</xdr:row>
      <xdr:rowOff>81341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5290800" y="15122071"/>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57452</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4401800" y="151220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57452</xdr:rowOff>
    </xdr:from>
    <xdr:to>
      <xdr:col>68</xdr:col>
      <xdr:colOff>152400</xdr:colOff>
      <xdr:row>88</xdr:row>
      <xdr:rowOff>80434</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flipV="1">
          <a:off x="13512800" y="151450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144538</xdr:rowOff>
    </xdr:from>
    <xdr:to>
      <xdr:col>81</xdr:col>
      <xdr:colOff>95250</xdr:colOff>
      <xdr:row>89</xdr:row>
      <xdr:rowOff>74688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40415</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512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30541</xdr:rowOff>
    </xdr:from>
    <xdr:to>
      <xdr:col>77</xdr:col>
      <xdr:colOff>95250</xdr:colOff>
      <xdr:row>89</xdr:row>
      <xdr:rowOff>132141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116918</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537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6652</xdr:rowOff>
    </xdr:from>
    <xdr:to>
      <xdr:col>68</xdr:col>
      <xdr:colOff>203200</xdr:colOff>
      <xdr:row>88</xdr:row>
      <xdr:rowOff>108252</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93029</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51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昨年よりも数値は</a:t>
          </a:r>
          <a:r>
            <a:rPr kumimoji="1" lang="en-US" altLang="ja-JP" sz="1100" b="0" i="0" baseline="0">
              <a:solidFill>
                <a:schemeClr val="dk1"/>
              </a:solidFill>
              <a:effectLst/>
              <a:latin typeface="+mn-lt"/>
              <a:ea typeface="+mn-ea"/>
              <a:cs typeface="+mn-cs"/>
            </a:rPr>
            <a:t>0.18</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減となったが、</a:t>
          </a:r>
          <a:r>
            <a:rPr kumimoji="1" lang="ja-JP" altLang="ja-JP" sz="1100" b="0" i="0" baseline="0">
              <a:solidFill>
                <a:schemeClr val="dk1"/>
              </a:solidFill>
              <a:effectLst/>
              <a:latin typeface="+mn-lt"/>
              <a:ea typeface="+mn-ea"/>
              <a:cs typeface="+mn-cs"/>
            </a:rPr>
            <a:t>類似団体の中で上位に位置している。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年々業務量が増大する中、団塊世代の退職に伴う若年職員の割合増等により業務に支障の無い体制を確保しなければならない。今後も事務事業の最適化を前提に、持続可能な行政運営のため定員適正化計画の更新や再任用・会計年度任用職員数の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93435</xdr:rowOff>
    </xdr:from>
    <xdr:to>
      <xdr:col>81</xdr:col>
      <xdr:colOff>44450</xdr:colOff>
      <xdr:row>59</xdr:row>
      <xdr:rowOff>114119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6179800" y="10208985"/>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121332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408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108373</xdr:rowOff>
    </xdr:from>
    <xdr:to>
      <xdr:col>77</xdr:col>
      <xdr:colOff>44450</xdr:colOff>
      <xdr:row>59</xdr:row>
      <xdr:rowOff>114119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5290800" y="10223923"/>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98032</xdr:rowOff>
    </xdr:from>
    <xdr:to>
      <xdr:col>72</xdr:col>
      <xdr:colOff>203200</xdr:colOff>
      <xdr:row>59</xdr:row>
      <xdr:rowOff>108373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21358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21668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94585</xdr:rowOff>
    </xdr:from>
    <xdr:to>
      <xdr:col>68</xdr:col>
      <xdr:colOff>152400</xdr:colOff>
      <xdr:row>59</xdr:row>
      <xdr:rowOff>98032</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21013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159795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42635</xdr:rowOff>
    </xdr:from>
    <xdr:to>
      <xdr:col>81</xdr:col>
      <xdr:colOff>95250</xdr:colOff>
      <xdr:row>59</xdr:row>
      <xdr:rowOff>144235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59162</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63319</xdr:rowOff>
    </xdr:from>
    <xdr:to>
      <xdr:col>77</xdr:col>
      <xdr:colOff>95250</xdr:colOff>
      <xdr:row>59</xdr:row>
      <xdr:rowOff>164919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3646</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994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57573</xdr:rowOff>
    </xdr:from>
    <xdr:to>
      <xdr:col>73</xdr:col>
      <xdr:colOff>44450</xdr:colOff>
      <xdr:row>59</xdr:row>
      <xdr:rowOff>159173</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169350</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47232</xdr:rowOff>
    </xdr:from>
    <xdr:to>
      <xdr:col>68</xdr:col>
      <xdr:colOff>203200</xdr:colOff>
      <xdr:row>59</xdr:row>
      <xdr:rowOff>148832</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16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159009</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993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43785</xdr:rowOff>
    </xdr:from>
    <xdr:to>
      <xdr:col>64</xdr:col>
      <xdr:colOff>152400</xdr:colOff>
      <xdr:row>59</xdr:row>
      <xdr:rowOff>145385</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1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155562</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992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年度までの中山中学校建設事業により、多額の建設地方債を発行したこと及び令和元年度に防災行政無線整備事業や町営住宅整備事業の実施により多額の起債を発行したことで、</a:t>
          </a:r>
          <a:r>
            <a:rPr kumimoji="1" lang="ja-JP" altLang="en-US" sz="1100" b="0" i="0" baseline="0">
              <a:solidFill>
                <a:schemeClr val="dk1"/>
              </a:solidFill>
              <a:effectLst/>
              <a:latin typeface="+mn-lt"/>
              <a:ea typeface="+mn-ea"/>
              <a:cs typeface="+mn-cs"/>
            </a:rPr>
            <a:t>令和４年度借入の除雪機械更新事業の元金償還開始による元利償還金の増加等があった一方で、平成２４年度借入の役場耐震補強工事、中央公民館耐震補強工事等の償還完了による減少が大きかったこと等により、</a:t>
          </a:r>
          <a:r>
            <a:rPr kumimoji="1" lang="en-US" altLang="ja-JP" sz="1100" b="0" i="0" baseline="0">
              <a:solidFill>
                <a:schemeClr val="dk1"/>
              </a:solidFill>
              <a:effectLst/>
              <a:latin typeface="+mn-lt"/>
              <a:ea typeface="+mn-ea"/>
              <a:cs typeface="+mn-cs"/>
            </a:rPr>
            <a:t>0.3</a:t>
          </a:r>
          <a:r>
            <a:rPr kumimoji="1" lang="ja-JP" altLang="en-US" sz="1100" b="0" i="0" baseline="0">
              <a:solidFill>
                <a:schemeClr val="dk1"/>
              </a:solidFill>
              <a:effectLst/>
              <a:latin typeface="+mn-lt"/>
              <a:ea typeface="+mn-ea"/>
              <a:cs typeface="+mn-cs"/>
            </a:rPr>
            <a:t>ポイント減少</a:t>
          </a:r>
          <a:r>
            <a:rPr kumimoji="1" lang="ja-JP" altLang="ja-JP" sz="1100" b="0" i="0" baseline="0">
              <a:solidFill>
                <a:schemeClr val="dk1"/>
              </a:solidFill>
              <a:effectLst/>
              <a:latin typeface="+mn-lt"/>
              <a:ea typeface="+mn-ea"/>
              <a:cs typeface="+mn-cs"/>
            </a:rPr>
            <a:t>している。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今後はより一層、事業実施の必要性を十分に勘案し、財源については補助金等を積極的に活用することで、新たな起債の抑制を図る必要がある。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55563</xdr:rowOff>
    </xdr:from>
    <xdr:to>
      <xdr:col>81</xdr:col>
      <xdr:colOff>44450</xdr:colOff>
      <xdr:row>42</xdr:row>
      <xdr:rowOff>85725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6179800" y="725646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72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75671</xdr:rowOff>
    </xdr:from>
    <xdr:to>
      <xdr:col>77</xdr:col>
      <xdr:colOff>44450</xdr:colOff>
      <xdr:row>42</xdr:row>
      <xdr:rowOff>85725</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5290800" y="72765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75671</xdr:rowOff>
    </xdr:from>
    <xdr:to>
      <xdr:col>72</xdr:col>
      <xdr:colOff>203200</xdr:colOff>
      <xdr:row>42</xdr:row>
      <xdr:rowOff>105833</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flipV="1">
          <a:off x="14401800" y="727657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105833</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a:off x="13512800" y="72263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36635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4763</xdr:rowOff>
    </xdr:from>
    <xdr:to>
      <xdr:col>81</xdr:col>
      <xdr:colOff>95250</xdr:colOff>
      <xdr:row>42</xdr:row>
      <xdr:rowOff>106363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148290</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717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34925</xdr:rowOff>
    </xdr:from>
    <xdr:to>
      <xdr:col>77</xdr:col>
      <xdr:colOff>95250</xdr:colOff>
      <xdr:row>42</xdr:row>
      <xdr:rowOff>136525</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121302</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24871</xdr:rowOff>
    </xdr:from>
    <xdr:to>
      <xdr:col>73</xdr:col>
      <xdr:colOff>44450</xdr:colOff>
      <xdr:row>42</xdr:row>
      <xdr:rowOff>126471</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72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111248</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731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年度の中山中学校建設事業に係る基金の取崩しと地方債の発行、平成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年度には町営住宅建設事業の債務負担行為の影響もありピークの</a:t>
          </a:r>
          <a:r>
            <a:rPr kumimoji="1" lang="en-US" altLang="ja-JP" sz="1100" b="0" i="0" baseline="0">
              <a:solidFill>
                <a:schemeClr val="dk1"/>
              </a:solidFill>
              <a:effectLst/>
              <a:latin typeface="+mn-lt"/>
              <a:ea typeface="+mn-ea"/>
              <a:cs typeface="+mn-cs"/>
            </a:rPr>
            <a:t>125.5</a:t>
          </a:r>
          <a:r>
            <a:rPr kumimoji="1" lang="ja-JP" altLang="ja-JP" sz="1100" b="0" i="0" baseline="0">
              <a:solidFill>
                <a:schemeClr val="dk1"/>
              </a:solidFill>
              <a:effectLst/>
              <a:latin typeface="+mn-lt"/>
              <a:ea typeface="+mn-ea"/>
              <a:cs typeface="+mn-cs"/>
            </a:rPr>
            <a:t>となったが、令和元年度に同事業が完了、その後の大規模事業抑制と既往債の償還が進んだことや普通交付税の増により昨年度比で</a:t>
          </a:r>
          <a:r>
            <a:rPr kumimoji="1" lang="en-US" altLang="ja-JP" sz="1100" b="0" i="0" baseline="0">
              <a:solidFill>
                <a:schemeClr val="dk1"/>
              </a:solidFill>
              <a:effectLst/>
              <a:latin typeface="+mn-lt"/>
              <a:ea typeface="+mn-ea"/>
              <a:cs typeface="+mn-cs"/>
            </a:rPr>
            <a:t>15.4</a:t>
          </a:r>
          <a:r>
            <a:rPr kumimoji="1" lang="ja-JP" altLang="ja-JP" sz="1100" b="0" i="0" baseline="0">
              <a:solidFill>
                <a:schemeClr val="dk1"/>
              </a:solidFill>
              <a:effectLst/>
              <a:latin typeface="+mn-lt"/>
              <a:ea typeface="+mn-ea"/>
              <a:cs typeface="+mn-cs"/>
            </a:rPr>
            <a:t>ポイント良化しており、今後も良化傾向が続くと見込まれる。しかし、未だに類似団体内順位では下位に位置していることから起債の抑制、各基金の取り崩しを控えるなどの対策をすることで改善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63198</xdr:rowOff>
    </xdr:from>
    <xdr:to>
      <xdr:col>81</xdr:col>
      <xdr:colOff>44450</xdr:colOff>
      <xdr:row>16</xdr:row>
      <xdr:rowOff>68701</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6179800" y="2634948"/>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60" name="将来負担の状況平均値テキスト">
          <a:extLst>
            <a:ext uri="{FF2B5EF4-FFF2-40B4-BE49-F238E27FC236}">
              <a16:creationId xmlns:a16="http://schemas.microsoft.com/office/drawing/2014/main" id="{00000000-0008-0000-0300-0000C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68701</xdr:rowOff>
    </xdr:from>
    <xdr:to>
      <xdr:col>77</xdr:col>
      <xdr:colOff>44450</xdr:colOff>
      <xdr:row>17</xdr:row>
      <xdr:rowOff>90291</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flipV="1">
          <a:off x="15290800" y="2811901"/>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90291</xdr:rowOff>
    </xdr:from>
    <xdr:to>
      <xdr:col>72</xdr:col>
      <xdr:colOff>203200</xdr:colOff>
      <xdr:row>19</xdr:row>
      <xdr:rowOff>133471</xdr:rowOff>
    </xdr:to>
    <xdr:cxnSp macro="">
      <xdr:nvCxnSpPr>
        <xdr:cNvPr id="465" name="直線コネクタ 464">
          <a:extLst>
            <a:ext uri="{FF2B5EF4-FFF2-40B4-BE49-F238E27FC236}">
              <a16:creationId xmlns:a16="http://schemas.microsoft.com/office/drawing/2014/main" id="{00000000-0008-0000-0300-0000D1010000}"/>
            </a:ext>
          </a:extLst>
        </xdr:cNvPr>
        <xdr:cNvCxnSpPr/>
      </xdr:nvCxnSpPr>
      <xdr:spPr>
        <a:xfrm flipV="1">
          <a:off x="14401800" y="3004941"/>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133471</xdr:rowOff>
    </xdr:from>
    <xdr:to>
      <xdr:col>68</xdr:col>
      <xdr:colOff>152400</xdr:colOff>
      <xdr:row>20</xdr:row>
      <xdr:rowOff>128633</xdr:rowOff>
    </xdr:to>
    <xdr:cxnSp macro="">
      <xdr:nvCxnSpPr>
        <xdr:cNvPr id="468" name="直線コネクタ 467">
          <a:extLst>
            <a:ext uri="{FF2B5EF4-FFF2-40B4-BE49-F238E27FC236}">
              <a16:creationId xmlns:a16="http://schemas.microsoft.com/office/drawing/2014/main" id="{00000000-0008-0000-0300-0000D4010000}"/>
            </a:ext>
          </a:extLst>
        </xdr:cNvPr>
        <xdr:cNvCxnSpPr/>
      </xdr:nvCxnSpPr>
      <xdr:spPr>
        <a:xfrm flipV="1">
          <a:off x="13512800" y="3391021"/>
          <a:ext cx="889000" cy="16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132140</xdr:rowOff>
    </xdr:from>
    <xdr:to>
      <xdr:col>68</xdr:col>
      <xdr:colOff>203200</xdr:colOff>
      <xdr:row>15</xdr:row>
      <xdr:rowOff>62290</xdr:rowOff>
    </xdr:to>
    <xdr:sp macro="" textlink="">
      <xdr:nvSpPr>
        <xdr:cNvPr id="469" name="フローチャート: 判断 468">
          <a:extLst>
            <a:ext uri="{FF2B5EF4-FFF2-40B4-BE49-F238E27FC236}">
              <a16:creationId xmlns:a16="http://schemas.microsoft.com/office/drawing/2014/main" id="{00000000-0008-0000-0300-0000D5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71" name="フローチャート: 判断 470">
          <a:extLst>
            <a:ext uri="{FF2B5EF4-FFF2-40B4-BE49-F238E27FC236}">
              <a16:creationId xmlns:a16="http://schemas.microsoft.com/office/drawing/2014/main" id="{00000000-0008-0000-0300-0000D7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12398</xdr:rowOff>
    </xdr:from>
    <xdr:to>
      <xdr:col>81</xdr:col>
      <xdr:colOff>95250</xdr:colOff>
      <xdr:row>15</xdr:row>
      <xdr:rowOff>113998</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6967200" y="25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155925</xdr:rowOff>
    </xdr:from>
    <xdr:ext cx="762000" cy="259045"/>
    <xdr:sp macro="" textlink="">
      <xdr:nvSpPr>
        <xdr:cNvPr id="479" name="将来負担の状況該当値テキスト">
          <a:extLst>
            <a:ext uri="{FF2B5EF4-FFF2-40B4-BE49-F238E27FC236}">
              <a16:creationId xmlns:a16="http://schemas.microsoft.com/office/drawing/2014/main" id="{00000000-0008-0000-0300-0000DF010000}"/>
            </a:ext>
          </a:extLst>
        </xdr:cNvPr>
        <xdr:cNvSpPr txBox="1"/>
      </xdr:nvSpPr>
      <xdr:spPr>
        <a:xfrm>
          <a:off x="17106900" y="25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17901</xdr:rowOff>
    </xdr:from>
    <xdr:to>
      <xdr:col>77</xdr:col>
      <xdr:colOff>95250</xdr:colOff>
      <xdr:row>16</xdr:row>
      <xdr:rowOff>119501</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6129000" y="27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104278</xdr:rowOff>
    </xdr:from>
    <xdr:ext cx="7366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5798800" y="2847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39491</xdr:rowOff>
    </xdr:from>
    <xdr:to>
      <xdr:col>73</xdr:col>
      <xdr:colOff>44450</xdr:colOff>
      <xdr:row>17</xdr:row>
      <xdr:rowOff>141091</xdr:rowOff>
    </xdr:to>
    <xdr:sp macro="" textlink="">
      <xdr:nvSpPr>
        <xdr:cNvPr id="482" name="楕円 481">
          <a:extLst>
            <a:ext uri="{FF2B5EF4-FFF2-40B4-BE49-F238E27FC236}">
              <a16:creationId xmlns:a16="http://schemas.microsoft.com/office/drawing/2014/main" id="{00000000-0008-0000-0300-0000E2010000}"/>
            </a:ext>
          </a:extLst>
        </xdr:cNvPr>
        <xdr:cNvSpPr/>
      </xdr:nvSpPr>
      <xdr:spPr>
        <a:xfrm>
          <a:off x="15240000" y="295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125868</xdr:rowOff>
    </xdr:from>
    <xdr:ext cx="762000" cy="259045"/>
    <xdr:sp macro="" textlink="">
      <xdr:nvSpPr>
        <xdr:cNvPr id="483" name="テキスト ボックス 482">
          <a:extLst>
            <a:ext uri="{FF2B5EF4-FFF2-40B4-BE49-F238E27FC236}">
              <a16:creationId xmlns:a16="http://schemas.microsoft.com/office/drawing/2014/main" id="{00000000-0008-0000-0300-0000E3010000}"/>
            </a:ext>
          </a:extLst>
        </xdr:cNvPr>
        <xdr:cNvSpPr txBox="1"/>
      </xdr:nvSpPr>
      <xdr:spPr>
        <a:xfrm>
          <a:off x="14909800" y="304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82671</xdr:rowOff>
    </xdr:from>
    <xdr:to>
      <xdr:col>68</xdr:col>
      <xdr:colOff>203200</xdr:colOff>
      <xdr:row>20</xdr:row>
      <xdr:rowOff>12821</xdr:rowOff>
    </xdr:to>
    <xdr:sp macro="" textlink="">
      <xdr:nvSpPr>
        <xdr:cNvPr id="484" name="楕円 483">
          <a:extLst>
            <a:ext uri="{FF2B5EF4-FFF2-40B4-BE49-F238E27FC236}">
              <a16:creationId xmlns:a16="http://schemas.microsoft.com/office/drawing/2014/main" id="{00000000-0008-0000-0300-0000E4010000}"/>
            </a:ext>
          </a:extLst>
        </xdr:cNvPr>
        <xdr:cNvSpPr/>
      </xdr:nvSpPr>
      <xdr:spPr>
        <a:xfrm>
          <a:off x="14351000" y="33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169048</xdr:rowOff>
    </xdr:from>
    <xdr:ext cx="762000" cy="259045"/>
    <xdr:sp macro="" textlink="">
      <xdr:nvSpPr>
        <xdr:cNvPr id="485" name="テキスト ボックス 484">
          <a:extLst>
            <a:ext uri="{FF2B5EF4-FFF2-40B4-BE49-F238E27FC236}">
              <a16:creationId xmlns:a16="http://schemas.microsoft.com/office/drawing/2014/main" id="{00000000-0008-0000-0300-0000E5010000}"/>
            </a:ext>
          </a:extLst>
        </xdr:cNvPr>
        <xdr:cNvSpPr txBox="1"/>
      </xdr:nvSpPr>
      <xdr:spPr>
        <a:xfrm>
          <a:off x="14020800" y="342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77833</xdr:rowOff>
    </xdr:from>
    <xdr:to>
      <xdr:col>64</xdr:col>
      <xdr:colOff>152400</xdr:colOff>
      <xdr:row>21</xdr:row>
      <xdr:rowOff>7983</xdr:rowOff>
    </xdr:to>
    <xdr:sp macro="" textlink="">
      <xdr:nvSpPr>
        <xdr:cNvPr id="486" name="楕円 485">
          <a:extLst>
            <a:ext uri="{FF2B5EF4-FFF2-40B4-BE49-F238E27FC236}">
              <a16:creationId xmlns:a16="http://schemas.microsoft.com/office/drawing/2014/main" id="{00000000-0008-0000-0300-0000E6010000}"/>
            </a:ext>
          </a:extLst>
        </xdr:cNvPr>
        <xdr:cNvSpPr/>
      </xdr:nvSpPr>
      <xdr:spPr>
        <a:xfrm>
          <a:off x="13462000" y="35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164210</xdr:rowOff>
    </xdr:from>
    <xdr:ext cx="762000" cy="259045"/>
    <xdr:sp macro="" textlink="">
      <xdr:nvSpPr>
        <xdr:cNvPr id="487" name="テキスト ボックス 486">
          <a:extLst>
            <a:ext uri="{FF2B5EF4-FFF2-40B4-BE49-F238E27FC236}">
              <a16:creationId xmlns:a16="http://schemas.microsoft.com/office/drawing/2014/main" id="{00000000-0008-0000-0300-0000E7010000}"/>
            </a:ext>
          </a:extLst>
        </xdr:cNvPr>
        <xdr:cNvSpPr txBox="1"/>
      </xdr:nvSpPr>
      <xdr:spPr>
        <a:xfrm>
          <a:off x="13131800" y="359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10,590
10,516
31.15
5,452,958
5,144,650
273,787
3,369,486
4,618,200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類似団体内順位では中位、全国平均比では</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ポイント、県内平均比では</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上回っている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年度は会計年度任用職員の増員等により人件費決算額</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前年度より増加し、前年度比</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ポイント悪化している。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37</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21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22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220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296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年度は物価・燃油価格高騰等により物件費決算額は</a:t>
          </a:r>
          <a:r>
            <a:rPr kumimoji="1" lang="ja-JP" altLang="en-US" sz="1100" b="0" i="0" baseline="0">
              <a:solidFill>
                <a:schemeClr val="dk1"/>
              </a:solidFill>
              <a:effectLst/>
              <a:latin typeface="+mn-lt"/>
              <a:ea typeface="+mn-ea"/>
              <a:cs typeface="+mn-cs"/>
            </a:rPr>
            <a:t>微増となったものの</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普通交付税の増等による分母の増により</a:t>
          </a:r>
          <a:r>
            <a:rPr kumimoji="1" lang="ja-JP" altLang="ja-JP" sz="1100" b="0" i="0" baseline="0">
              <a:solidFill>
                <a:schemeClr val="dk1"/>
              </a:solidFill>
              <a:effectLst/>
              <a:latin typeface="+mn-lt"/>
              <a:ea typeface="+mn-ea"/>
              <a:cs typeface="+mn-cs"/>
            </a:rPr>
            <a:t>経常収支比率は</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改善</a:t>
          </a:r>
          <a:r>
            <a:rPr kumimoji="1" lang="ja-JP" altLang="ja-JP" sz="1100" b="0" i="0" baseline="0">
              <a:solidFill>
                <a:schemeClr val="dk1"/>
              </a:solidFill>
              <a:effectLst/>
              <a:latin typeface="+mn-lt"/>
              <a:ea typeface="+mn-ea"/>
              <a:cs typeface="+mn-cs"/>
            </a:rPr>
            <a:t>している。</a:t>
          </a:r>
          <a:r>
            <a:rPr kumimoji="1" lang="ja-JP" altLang="en-US" sz="1100" b="0" i="0" baseline="0">
              <a:solidFill>
                <a:schemeClr val="dk1"/>
              </a:solidFill>
              <a:effectLst/>
              <a:latin typeface="+mn-lt"/>
              <a:ea typeface="+mn-ea"/>
              <a:cs typeface="+mn-cs"/>
            </a:rPr>
            <a:t>今後も</a:t>
          </a:r>
          <a:r>
            <a:rPr kumimoji="1" lang="ja-JP" altLang="ja-JP" sz="1100" b="0" i="0" baseline="0">
              <a:solidFill>
                <a:schemeClr val="dk1"/>
              </a:solidFill>
              <a:effectLst/>
              <a:latin typeface="+mn-lt"/>
              <a:ea typeface="+mn-ea"/>
              <a:cs typeface="+mn-cs"/>
            </a:rPr>
            <a:t>物価や燃料単価、電気料等の値上がり等、経常経費の増加要因により増加が見込まれるため、業務の見直し等により、抑制に努めていく必要がある。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69850</xdr:rowOff>
    </xdr:from>
    <xdr:to>
      <xdr:col>82</xdr:col>
      <xdr:colOff>107950</xdr:colOff>
      <xdr:row>16</xdr:row>
      <xdr:rowOff>98425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8130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81280</xdr:rowOff>
    </xdr:from>
    <xdr:to>
      <xdr:col>78</xdr:col>
      <xdr:colOff>69850</xdr:colOff>
      <xdr:row>16</xdr:row>
      <xdr:rowOff>98425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653030"/>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81280</xdr:rowOff>
    </xdr:from>
    <xdr:to>
      <xdr:col>73</xdr:col>
      <xdr:colOff>180975</xdr:colOff>
      <xdr:row>15</xdr:row>
      <xdr:rowOff>121285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6530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121285</xdr:rowOff>
    </xdr:from>
    <xdr:to>
      <xdr:col>69</xdr:col>
      <xdr:colOff>92075</xdr:colOff>
      <xdr:row>15</xdr:row>
      <xdr:rowOff>132715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6930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162577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47625</xdr:rowOff>
    </xdr:from>
    <xdr:to>
      <xdr:col>78</xdr:col>
      <xdr:colOff>120650</xdr:colOff>
      <xdr:row>16</xdr:row>
      <xdr:rowOff>149225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134002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30480</xdr:rowOff>
    </xdr:from>
    <xdr:to>
      <xdr:col>74</xdr:col>
      <xdr:colOff>31750</xdr:colOff>
      <xdr:row>15</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116857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6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70485</xdr:rowOff>
    </xdr:from>
    <xdr:to>
      <xdr:col>69</xdr:col>
      <xdr:colOff>142875</xdr:colOff>
      <xdr:row>16</xdr:row>
      <xdr:rowOff>635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156862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81915</xdr:rowOff>
    </xdr:from>
    <xdr:to>
      <xdr:col>65</xdr:col>
      <xdr:colOff>53975</xdr:colOff>
      <xdr:row>16</xdr:row>
      <xdr:rowOff>12065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22242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年度から、会計年度任用職員制度により臨時保育士賃金等を扶助費から除いて整理したことにより大きく改善しているが、相当分が人件費として計上されている。令和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年度においては障害者自立支援事業の増等の影響により</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ポイント増加となった。今後も高齢化による医療費等の増や子育て世帯への支援等の需要は大きくなるため、町財政を圧迫しないよう、適正な管理に努める。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57</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47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58</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710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10177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その他に係る経常収支比率が類似団体を大きく上回っているのは、特別会計に対する繰出金が主な要因である。高齢化に伴う介護保険、後期高齢者医療特別会計への繰出金の増加や、公共下水道特別会計の資本費平準化債償還に伴う繰出金が必要となっている。下水道事業については主だった建設事業は完了したため、繰出金の減少が見込まれるが、今後の経営状況を見極め料金の改定も検討し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92710</xdr:rowOff>
    </xdr:from>
    <xdr:to>
      <xdr:col>82</xdr:col>
      <xdr:colOff>107950</xdr:colOff>
      <xdr:row>60</xdr:row>
      <xdr:rowOff>27940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7956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28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27940</xdr:rowOff>
    </xdr:from>
    <xdr:to>
      <xdr:col>82</xdr:col>
      <xdr:colOff>196850</xdr:colOff>
      <xdr:row>60</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1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92710</xdr:rowOff>
    </xdr:from>
    <xdr:to>
      <xdr:col>82</xdr:col>
      <xdr:colOff>196850</xdr:colOff>
      <xdr:row>53</xdr:row>
      <xdr:rowOff>92710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161290</xdr:rowOff>
    </xdr:from>
    <xdr:to>
      <xdr:col>82</xdr:col>
      <xdr:colOff>107950</xdr:colOff>
      <xdr:row>59</xdr:row>
      <xdr:rowOff>168910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10276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92710</xdr:rowOff>
    </xdr:from>
    <xdr:to>
      <xdr:col>78</xdr:col>
      <xdr:colOff>69850</xdr:colOff>
      <xdr:row>59</xdr:row>
      <xdr:rowOff>161290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10208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92710</xdr:rowOff>
    </xdr:from>
    <xdr:to>
      <xdr:col>73</xdr:col>
      <xdr:colOff>180975</xdr:colOff>
      <xdr:row>60</xdr:row>
      <xdr:rowOff>96520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2082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96520</xdr:rowOff>
    </xdr:from>
    <xdr:to>
      <xdr:col>69</xdr:col>
      <xdr:colOff>92075</xdr:colOff>
      <xdr:row>60</xdr:row>
      <xdr:rowOff>149860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10383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118110</xdr:rowOff>
    </xdr:from>
    <xdr:to>
      <xdr:col>82</xdr:col>
      <xdr:colOff>158750</xdr:colOff>
      <xdr:row>60</xdr:row>
      <xdr:rowOff>48260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26687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14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110490</xdr:rowOff>
    </xdr:from>
    <xdr:to>
      <xdr:col>78</xdr:col>
      <xdr:colOff>120650</xdr:colOff>
      <xdr:row>60</xdr:row>
      <xdr:rowOff>40640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25417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45720</xdr:rowOff>
    </xdr:from>
    <xdr:to>
      <xdr:col>69</xdr:col>
      <xdr:colOff>142875</xdr:colOff>
      <xdr:row>60</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132097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99060</xdr:rowOff>
    </xdr:from>
    <xdr:to>
      <xdr:col>65</xdr:col>
      <xdr:colOff>53975</xdr:colOff>
      <xdr:row>61</xdr:row>
      <xdr:rowOff>29210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13987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年度は消防事務委託料や</a:t>
          </a:r>
          <a:r>
            <a:rPr kumimoji="1" lang="ja-JP" altLang="en-US" sz="1100">
              <a:solidFill>
                <a:schemeClr val="dk1"/>
              </a:solidFill>
              <a:effectLst/>
              <a:latin typeface="+mn-lt"/>
              <a:ea typeface="+mn-ea"/>
              <a:cs typeface="+mn-cs"/>
            </a:rPr>
            <a:t>山形広域環境事務組合負担金の増の影響</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ポイント増加している。今後も</a:t>
          </a:r>
          <a:r>
            <a:rPr kumimoji="1" lang="ja-JP" altLang="ja-JP" sz="1100" b="0" i="0" baseline="0">
              <a:solidFill>
                <a:schemeClr val="dk1"/>
              </a:solidFill>
              <a:effectLst/>
              <a:latin typeface="+mn-lt"/>
              <a:ea typeface="+mn-ea"/>
              <a:cs typeface="+mn-cs"/>
            </a:rPr>
            <a:t>単独補助金の適正化も含め、引き続き事務事業の見直しを進めていく。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79375</xdr:rowOff>
    </xdr:from>
    <xdr:to>
      <xdr:col>82</xdr:col>
      <xdr:colOff>107950</xdr:colOff>
      <xdr:row>33</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7372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79375</xdr:rowOff>
    </xdr:from>
    <xdr:to>
      <xdr:col>78</xdr:col>
      <xdr:colOff>69850</xdr:colOff>
      <xdr:row>33</xdr:row>
      <xdr:rowOff>155575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7372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31750</xdr:rowOff>
    </xdr:from>
    <xdr:to>
      <xdr:col>73</xdr:col>
      <xdr:colOff>180975</xdr:colOff>
      <xdr:row>33</xdr:row>
      <xdr:rowOff>155575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68960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153052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5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31750</xdr:rowOff>
    </xdr:from>
    <xdr:to>
      <xdr:col>69</xdr:col>
      <xdr:colOff>92075</xdr:colOff>
      <xdr:row>33</xdr:row>
      <xdr:rowOff>79375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6896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95902</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9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76200</xdr:rowOff>
    </xdr:from>
    <xdr:to>
      <xdr:col>82</xdr:col>
      <xdr:colOff>158750</xdr:colOff>
      <xdr:row>34</xdr:row>
      <xdr:rowOff>6350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156227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28575</xdr:rowOff>
    </xdr:from>
    <xdr:to>
      <xdr:col>78</xdr:col>
      <xdr:colOff>120650</xdr:colOff>
      <xdr:row>33</xdr:row>
      <xdr:rowOff>130175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6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140352</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45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104775</xdr:rowOff>
    </xdr:from>
    <xdr:to>
      <xdr:col>74</xdr:col>
      <xdr:colOff>31750</xdr:colOff>
      <xdr:row>34</xdr:row>
      <xdr:rowOff>34925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45102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3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152400</xdr:rowOff>
    </xdr:from>
    <xdr:to>
      <xdr:col>69</xdr:col>
      <xdr:colOff>142875</xdr:colOff>
      <xdr:row>33</xdr:row>
      <xdr:rowOff>82550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92727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28575</xdr:rowOff>
    </xdr:from>
    <xdr:to>
      <xdr:col>65</xdr:col>
      <xdr:colOff>53975</xdr:colOff>
      <xdr:row>33</xdr:row>
      <xdr:rowOff>130175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6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140352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45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全国平均より</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ポイント、県内平均より</a:t>
          </a:r>
          <a:r>
            <a:rPr kumimoji="1" lang="en-US" altLang="ja-JP" sz="1100" b="0" i="0" baseline="0">
              <a:solidFill>
                <a:schemeClr val="dk1"/>
              </a:solidFill>
              <a:effectLst/>
              <a:latin typeface="+mn-lt"/>
              <a:ea typeface="+mn-ea"/>
              <a:cs typeface="+mn-cs"/>
            </a:rPr>
            <a:t>3.6</a:t>
          </a:r>
          <a:r>
            <a:rPr kumimoji="1" lang="ja-JP" altLang="ja-JP" sz="1100" b="0" i="0" baseline="0">
              <a:solidFill>
                <a:schemeClr val="dk1"/>
              </a:solidFill>
              <a:effectLst/>
              <a:latin typeface="+mn-lt"/>
              <a:ea typeface="+mn-ea"/>
              <a:cs typeface="+mn-cs"/>
            </a:rPr>
            <a:t>ポイント低いものの、類似団体内では平均的な値となっている。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年度までの中山中学校建設事業により、多額の建設地方債を発行、令和元年度にも多額の地方債発行により今後数年は比率の増加が見込まれるが、新たな大規模事業の計画は無く多額の起債</a:t>
          </a:r>
          <a:r>
            <a:rPr kumimoji="1" lang="ja-JP" altLang="en-US" sz="1100" b="0" i="0" baseline="0">
              <a:solidFill>
                <a:schemeClr val="dk1"/>
              </a:solidFill>
              <a:effectLst/>
              <a:latin typeface="+mn-lt"/>
              <a:ea typeface="+mn-ea"/>
              <a:cs typeface="+mn-cs"/>
            </a:rPr>
            <a:t>予定</a:t>
          </a:r>
          <a:r>
            <a:rPr kumimoji="1" lang="ja-JP" altLang="ja-JP" sz="1100" b="0" i="0" baseline="0">
              <a:solidFill>
                <a:schemeClr val="dk1"/>
              </a:solidFill>
              <a:effectLst/>
              <a:latin typeface="+mn-lt"/>
              <a:ea typeface="+mn-ea"/>
              <a:cs typeface="+mn-cs"/>
            </a:rPr>
            <a:t>が無いことから、中期的に割合が低下していくものと見込まれる。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51563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2257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51563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2212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88137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2212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120142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2897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112540</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80535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公債費以外の比率は、令和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年度は前年度から</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ポイント悪化し、引き続き類似団体順位は下位に位置していることから、特に物件費、補助費等の抑制や歳入の確保に努めていく。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113285</xdr:rowOff>
    </xdr:from>
    <xdr:to>
      <xdr:col>82</xdr:col>
      <xdr:colOff>107950</xdr:colOff>
      <xdr:row>78</xdr:row>
      <xdr:rowOff>168148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486385"/>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129303</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78</xdr:row>
      <xdr:rowOff>113285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266928"/>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78</xdr:row>
      <xdr:rowOff>44704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26692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44704</xdr:rowOff>
    </xdr:from>
    <xdr:to>
      <xdr:col>69</xdr:col>
      <xdr:colOff>92075</xdr:colOff>
      <xdr:row>78</xdr:row>
      <xdr:rowOff>122428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4178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117348</xdr:rowOff>
    </xdr:from>
    <xdr:to>
      <xdr:col>82</xdr:col>
      <xdr:colOff>158750</xdr:colOff>
      <xdr:row>79</xdr:row>
      <xdr:rowOff>47498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89425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62485</xdr:rowOff>
    </xdr:from>
    <xdr:to>
      <xdr:col>78</xdr:col>
      <xdr:colOff>120650</xdr:colOff>
      <xdr:row>78</xdr:row>
      <xdr:rowOff>164085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148862</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165354</xdr:rowOff>
    </xdr:from>
    <xdr:to>
      <xdr:col>69</xdr:col>
      <xdr:colOff>142875</xdr:colOff>
      <xdr:row>78</xdr:row>
      <xdr:rowOff>95504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80281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71628</xdr:rowOff>
    </xdr:from>
    <xdr:to>
      <xdr:col>65</xdr:col>
      <xdr:colOff>53975</xdr:colOff>
      <xdr:row>79</xdr:row>
      <xdr:rowOff>1778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158005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44121</xdr:rowOff>
    </xdr:from>
    <xdr:to>
      <xdr:col>29</xdr:col>
      <xdr:colOff>127000</xdr:colOff>
      <xdr:row>19</xdr:row>
      <xdr:rowOff>66856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49296"/>
          <a:ext cx="647700" cy="22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104958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5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66856</xdr:rowOff>
    </xdr:from>
    <xdr:to>
      <xdr:col>26</xdr:col>
      <xdr:colOff>50800</xdr:colOff>
      <xdr:row>19</xdr:row>
      <xdr:rowOff>83544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72031"/>
          <a:ext cx="698500" cy="16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74041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83544</xdr:rowOff>
    </xdr:from>
    <xdr:to>
      <xdr:col>22</xdr:col>
      <xdr:colOff>114300</xdr:colOff>
      <xdr:row>19</xdr:row>
      <xdr:rowOff>99990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88719"/>
          <a:ext cx="698500" cy="16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89977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99990</xdr:rowOff>
    </xdr:from>
    <xdr:to>
      <xdr:col>18</xdr:col>
      <xdr:colOff>177800</xdr:colOff>
      <xdr:row>19</xdr:row>
      <xdr:rowOff>146305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05165"/>
          <a:ext cx="698500" cy="46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121126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125508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164771</xdr:rowOff>
    </xdr:from>
    <xdr:to>
      <xdr:col>29</xdr:col>
      <xdr:colOff>177800</xdr:colOff>
      <xdr:row>19</xdr:row>
      <xdr:rowOff>94921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98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73348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0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16056</xdr:rowOff>
    </xdr:from>
    <xdr:to>
      <xdr:col>26</xdr:col>
      <xdr:colOff>101600</xdr:colOff>
      <xdr:row>19</xdr:row>
      <xdr:rowOff>117656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21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102433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0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32744</xdr:rowOff>
    </xdr:from>
    <xdr:to>
      <xdr:col>22</xdr:col>
      <xdr:colOff>165100</xdr:colOff>
      <xdr:row>19</xdr:row>
      <xdr:rowOff>134344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37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119121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24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49190</xdr:rowOff>
    </xdr:from>
    <xdr:to>
      <xdr:col>19</xdr:col>
      <xdr:colOff>38100</xdr:colOff>
      <xdr:row>19</xdr:row>
      <xdr:rowOff>150790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54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135567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4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95505</xdr:rowOff>
    </xdr:from>
    <xdr:to>
      <xdr:col>15</xdr:col>
      <xdr:colOff>101600</xdr:colOff>
      <xdr:row>20</xdr:row>
      <xdr:rowOff>25655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00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10432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8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87223</xdr:rowOff>
    </xdr:from>
    <xdr:to>
      <xdr:col>29</xdr:col>
      <xdr:colOff>127000</xdr:colOff>
      <xdr:row>35</xdr:row>
      <xdr:rowOff>143345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697573"/>
          <a:ext cx="647700" cy="56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87223</xdr:rowOff>
    </xdr:from>
    <xdr:to>
      <xdr:col>26</xdr:col>
      <xdr:colOff>50800</xdr:colOff>
      <xdr:row>35</xdr:row>
      <xdr:rowOff>161793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97573"/>
          <a:ext cx="698500" cy="74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238701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9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156352</xdr:rowOff>
    </xdr:from>
    <xdr:to>
      <xdr:col>22</xdr:col>
      <xdr:colOff>114300</xdr:colOff>
      <xdr:row>35</xdr:row>
      <xdr:rowOff>161793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66702"/>
          <a:ext cx="698500" cy="5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279575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8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156352</xdr:rowOff>
    </xdr:from>
    <xdr:to>
      <xdr:col>18</xdr:col>
      <xdr:colOff>177800</xdr:colOff>
      <xdr:row>35</xdr:row>
      <xdr:rowOff>215857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66702"/>
          <a:ext cx="698500" cy="59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328083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281472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92545</xdr:rowOff>
    </xdr:from>
    <xdr:to>
      <xdr:col>29</xdr:col>
      <xdr:colOff>177800</xdr:colOff>
      <xdr:row>35</xdr:row>
      <xdr:rowOff>194145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02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280522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4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36423</xdr:rowOff>
    </xdr:from>
    <xdr:to>
      <xdr:col>26</xdr:col>
      <xdr:colOff>101600</xdr:colOff>
      <xdr:row>35</xdr:row>
      <xdr:rowOff>138023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46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148201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15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110993</xdr:rowOff>
    </xdr:from>
    <xdr:to>
      <xdr:col>22</xdr:col>
      <xdr:colOff>165100</xdr:colOff>
      <xdr:row>35</xdr:row>
      <xdr:rowOff>212593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21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222770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9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105552</xdr:rowOff>
    </xdr:from>
    <xdr:to>
      <xdr:col>19</xdr:col>
      <xdr:colOff>38100</xdr:colOff>
      <xdr:row>35</xdr:row>
      <xdr:rowOff>207152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15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217329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8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165057</xdr:rowOff>
    </xdr:from>
    <xdr:to>
      <xdr:col>15</xdr:col>
      <xdr:colOff>101600</xdr:colOff>
      <xdr:row>35</xdr:row>
      <xdr:rowOff>266657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75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276834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4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10,590
10,516
31.15
5,452,958
5,144,650
273,787
3,369,486
4,618,200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12344</xdr:rowOff>
    </xdr:from>
    <xdr:to>
      <xdr:col>24</xdr:col>
      <xdr:colOff>63500</xdr:colOff>
      <xdr:row>37</xdr:row>
      <xdr:rowOff>49657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55994"/>
          <a:ext cx="838200" cy="3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79316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8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49657</xdr:rowOff>
    </xdr:from>
    <xdr:to>
      <xdr:col>19</xdr:col>
      <xdr:colOff>177800</xdr:colOff>
      <xdr:row>37</xdr:row>
      <xdr:rowOff>82194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93307"/>
          <a:ext cx="889000" cy="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63568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82194</xdr:rowOff>
    </xdr:from>
    <xdr:to>
      <xdr:col>15</xdr:col>
      <xdr:colOff>50800</xdr:colOff>
      <xdr:row>37</xdr:row>
      <xdr:rowOff>91834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25844"/>
          <a:ext cx="8890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85437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91834</xdr:rowOff>
    </xdr:from>
    <xdr:to>
      <xdr:col>10</xdr:col>
      <xdr:colOff>114300</xdr:colOff>
      <xdr:row>38</xdr:row>
      <xdr:rowOff>75273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35484"/>
          <a:ext cx="889000" cy="15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130827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132994</xdr:rowOff>
    </xdr:from>
    <xdr:to>
      <xdr:col>24</xdr:col>
      <xdr:colOff>114300</xdr:colOff>
      <xdr:row>37</xdr:row>
      <xdr:rowOff>63144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111421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170307</xdr:rowOff>
    </xdr:from>
    <xdr:to>
      <xdr:col>20</xdr:col>
      <xdr:colOff>38100</xdr:colOff>
      <xdr:row>37</xdr:row>
      <xdr:rowOff>100457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91584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3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31394</xdr:rowOff>
    </xdr:from>
    <xdr:to>
      <xdr:col>15</xdr:col>
      <xdr:colOff>101600</xdr:colOff>
      <xdr:row>37</xdr:row>
      <xdr:rowOff>132994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124121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41034</xdr:rowOff>
    </xdr:from>
    <xdr:to>
      <xdr:col>10</xdr:col>
      <xdr:colOff>165100</xdr:colOff>
      <xdr:row>37</xdr:row>
      <xdr:rowOff>142634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133761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24473</xdr:rowOff>
    </xdr:from>
    <xdr:to>
      <xdr:col>6</xdr:col>
      <xdr:colOff>38100</xdr:colOff>
      <xdr:row>38</xdr:row>
      <xdr:rowOff>126073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117200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166759</xdr:rowOff>
    </xdr:from>
    <xdr:to>
      <xdr:col>24</xdr:col>
      <xdr:colOff>63500</xdr:colOff>
      <xdr:row>57</xdr:row>
      <xdr:rowOff>5158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67959"/>
          <a:ext cx="8382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115286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4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5158</xdr:rowOff>
    </xdr:from>
    <xdr:to>
      <xdr:col>19</xdr:col>
      <xdr:colOff>177800</xdr:colOff>
      <xdr:row>57</xdr:row>
      <xdr:rowOff>48256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77808"/>
          <a:ext cx="889000" cy="4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40495</xdr:rowOff>
    </xdr:from>
    <xdr:to>
      <xdr:col>15</xdr:col>
      <xdr:colOff>50800</xdr:colOff>
      <xdr:row>57</xdr:row>
      <xdr:rowOff>48256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13145"/>
          <a:ext cx="889000" cy="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81217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40495</xdr:rowOff>
    </xdr:from>
    <xdr:to>
      <xdr:col>10</xdr:col>
      <xdr:colOff>114300</xdr:colOff>
      <xdr:row>57</xdr:row>
      <xdr:rowOff>123492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13145"/>
          <a:ext cx="889000" cy="8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84823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115959</xdr:rowOff>
    </xdr:from>
    <xdr:to>
      <xdr:col>24</xdr:col>
      <xdr:colOff>114300</xdr:colOff>
      <xdr:row>57</xdr:row>
      <xdr:rowOff>46109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94386</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9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125808</xdr:rowOff>
    </xdr:from>
    <xdr:to>
      <xdr:col>20</xdr:col>
      <xdr:colOff>38100</xdr:colOff>
      <xdr:row>57</xdr:row>
      <xdr:rowOff>55958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2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47085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81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168906</xdr:rowOff>
    </xdr:from>
    <xdr:to>
      <xdr:col>15</xdr:col>
      <xdr:colOff>101600</xdr:colOff>
      <xdr:row>57</xdr:row>
      <xdr:rowOff>99056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7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90183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161145</xdr:rowOff>
    </xdr:from>
    <xdr:to>
      <xdr:col>10</xdr:col>
      <xdr:colOff>165100</xdr:colOff>
      <xdr:row>57</xdr:row>
      <xdr:rowOff>91295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107822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53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72692</xdr:rowOff>
    </xdr:from>
    <xdr:to>
      <xdr:col>6</xdr:col>
      <xdr:colOff>38100</xdr:colOff>
      <xdr:row>58</xdr:row>
      <xdr:rowOff>2842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4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165419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3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129032</xdr:rowOff>
    </xdr:from>
    <xdr:to>
      <xdr:col>24</xdr:col>
      <xdr:colOff>63500</xdr:colOff>
      <xdr:row>77</xdr:row>
      <xdr:rowOff>23800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159232"/>
          <a:ext cx="838200" cy="6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7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122021</xdr:rowOff>
    </xdr:from>
    <xdr:to>
      <xdr:col>19</xdr:col>
      <xdr:colOff>177800</xdr:colOff>
      <xdr:row>76</xdr:row>
      <xdr:rowOff>129032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2980771"/>
          <a:ext cx="889000" cy="17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83366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8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122021</xdr:rowOff>
    </xdr:from>
    <xdr:to>
      <xdr:col>15</xdr:col>
      <xdr:colOff>50800</xdr:colOff>
      <xdr:row>76</xdr:row>
      <xdr:rowOff>90666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980771"/>
          <a:ext cx="889000" cy="1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54791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90666</xdr:rowOff>
    </xdr:from>
    <xdr:to>
      <xdr:col>10</xdr:col>
      <xdr:colOff>114300</xdr:colOff>
      <xdr:row>77</xdr:row>
      <xdr:rowOff>85903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120866"/>
          <a:ext cx="889000" cy="16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56811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24007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144450</xdr:rowOff>
    </xdr:from>
    <xdr:to>
      <xdr:col>24</xdr:col>
      <xdr:colOff>114300</xdr:colOff>
      <xdr:row>77</xdr:row>
      <xdr:rowOff>74600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167327</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2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78232</xdr:rowOff>
    </xdr:from>
    <xdr:to>
      <xdr:col>20</xdr:col>
      <xdr:colOff>38100</xdr:colOff>
      <xdr:row>77</xdr:row>
      <xdr:rowOff>8382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0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24909</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88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71221</xdr:rowOff>
    </xdr:from>
    <xdr:to>
      <xdr:col>15</xdr:col>
      <xdr:colOff>101600</xdr:colOff>
      <xdr:row>76</xdr:row>
      <xdr:rowOff>1370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9299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17898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7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39866</xdr:rowOff>
    </xdr:from>
    <xdr:to>
      <xdr:col>10</xdr:col>
      <xdr:colOff>165100</xdr:colOff>
      <xdr:row>76</xdr:row>
      <xdr:rowOff>141466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0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157992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8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35103</xdr:rowOff>
    </xdr:from>
    <xdr:to>
      <xdr:col>6</xdr:col>
      <xdr:colOff>38100</xdr:colOff>
      <xdr:row>77</xdr:row>
      <xdr:rowOff>136703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153230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01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114717</xdr:rowOff>
    </xdr:from>
    <xdr:to>
      <xdr:col>24</xdr:col>
      <xdr:colOff>63500</xdr:colOff>
      <xdr:row>98</xdr:row>
      <xdr:rowOff>10900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745367"/>
          <a:ext cx="838200" cy="6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48488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64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8271</xdr:rowOff>
    </xdr:from>
    <xdr:to>
      <xdr:col>19</xdr:col>
      <xdr:colOff>177800</xdr:colOff>
      <xdr:row>97</xdr:row>
      <xdr:rowOff>114717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638921"/>
          <a:ext cx="889000" cy="10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116485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23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8271</xdr:rowOff>
    </xdr:from>
    <xdr:to>
      <xdr:col>15</xdr:col>
      <xdr:colOff>50800</xdr:colOff>
      <xdr:row>98</xdr:row>
      <xdr:rowOff>154787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38921"/>
          <a:ext cx="889000" cy="31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136908</xdr:rowOff>
    </xdr:from>
    <xdr:to>
      <xdr:col>10</xdr:col>
      <xdr:colOff>114300</xdr:colOff>
      <xdr:row>98</xdr:row>
      <xdr:rowOff>154787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939008"/>
          <a:ext cx="889000" cy="1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102590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131550</xdr:rowOff>
    </xdr:from>
    <xdr:to>
      <xdr:col>24</xdr:col>
      <xdr:colOff>114300</xdr:colOff>
      <xdr:row>98</xdr:row>
      <xdr:rowOff>61700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7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109977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74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63917</xdr:rowOff>
    </xdr:from>
    <xdr:to>
      <xdr:col>20</xdr:col>
      <xdr:colOff>38100</xdr:colOff>
      <xdr:row>97</xdr:row>
      <xdr:rowOff>165517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9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156644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8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128921</xdr:rowOff>
    </xdr:from>
    <xdr:to>
      <xdr:col>15</xdr:col>
      <xdr:colOff>101600</xdr:colOff>
      <xdr:row>97</xdr:row>
      <xdr:rowOff>59071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8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50198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8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103987</xdr:rowOff>
    </xdr:from>
    <xdr:to>
      <xdr:col>10</xdr:col>
      <xdr:colOff>165100</xdr:colOff>
      <xdr:row>99</xdr:row>
      <xdr:rowOff>34137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90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25264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9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86108</xdr:rowOff>
    </xdr:from>
    <xdr:to>
      <xdr:col>6</xdr:col>
      <xdr:colOff>38100</xdr:colOff>
      <xdr:row>99</xdr:row>
      <xdr:rowOff>16258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7385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116615</xdr:rowOff>
    </xdr:from>
    <xdr:to>
      <xdr:col>55</xdr:col>
      <xdr:colOff>0</xdr:colOff>
      <xdr:row>37</xdr:row>
      <xdr:rowOff>136835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60265"/>
          <a:ext cx="838200" cy="2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116615</xdr:rowOff>
    </xdr:from>
    <xdr:to>
      <xdr:col>50</xdr:col>
      <xdr:colOff>114300</xdr:colOff>
      <xdr:row>37</xdr:row>
      <xdr:rowOff>141426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60265"/>
          <a:ext cx="889000" cy="2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0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98838</xdr:rowOff>
    </xdr:from>
    <xdr:to>
      <xdr:col>45</xdr:col>
      <xdr:colOff>177800</xdr:colOff>
      <xdr:row>37</xdr:row>
      <xdr:rowOff>141426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99588"/>
          <a:ext cx="889000" cy="38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98838</xdr:rowOff>
    </xdr:from>
    <xdr:to>
      <xdr:col>41</xdr:col>
      <xdr:colOff>50800</xdr:colOff>
      <xdr:row>38</xdr:row>
      <xdr:rowOff>27686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99588"/>
          <a:ext cx="889000" cy="44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86035</xdr:rowOff>
    </xdr:from>
    <xdr:to>
      <xdr:col>55</xdr:col>
      <xdr:colOff>50800</xdr:colOff>
      <xdr:row>38</xdr:row>
      <xdr:rowOff>16185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2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4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65815</xdr:rowOff>
    </xdr:from>
    <xdr:to>
      <xdr:col>50</xdr:col>
      <xdr:colOff>165100</xdr:colOff>
      <xdr:row>37</xdr:row>
      <xdr:rowOff>167415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158542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0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90626</xdr:rowOff>
    </xdr:from>
    <xdr:to>
      <xdr:col>46</xdr:col>
      <xdr:colOff>38100</xdr:colOff>
      <xdr:row>38</xdr:row>
      <xdr:rowOff>20775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342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11903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2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48038</xdr:rowOff>
    </xdr:from>
    <xdr:to>
      <xdr:col>41</xdr:col>
      <xdr:colOff>101600</xdr:colOff>
      <xdr:row>35</xdr:row>
      <xdr:rowOff>149638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140765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4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69613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123957</xdr:rowOff>
    </xdr:from>
    <xdr:to>
      <xdr:col>55</xdr:col>
      <xdr:colOff>0</xdr:colOff>
      <xdr:row>58</xdr:row>
      <xdr:rowOff>140756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068057"/>
          <a:ext cx="838200" cy="1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156826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6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123957</xdr:rowOff>
    </xdr:from>
    <xdr:to>
      <xdr:col>50</xdr:col>
      <xdr:colOff>114300</xdr:colOff>
      <xdr:row>58</xdr:row>
      <xdr:rowOff>160785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068057"/>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128457</xdr:rowOff>
    </xdr:from>
    <xdr:to>
      <xdr:col>45</xdr:col>
      <xdr:colOff>177800</xdr:colOff>
      <xdr:row>58</xdr:row>
      <xdr:rowOff>160785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072557"/>
          <a:ext cx="889000" cy="3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91633</xdr:rowOff>
    </xdr:from>
    <xdr:to>
      <xdr:col>41</xdr:col>
      <xdr:colOff>50800</xdr:colOff>
      <xdr:row>58</xdr:row>
      <xdr:rowOff>128457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64283"/>
          <a:ext cx="889000" cy="20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89956</xdr:rowOff>
    </xdr:from>
    <xdr:to>
      <xdr:col>55</xdr:col>
      <xdr:colOff>50800</xdr:colOff>
      <xdr:row>59</xdr:row>
      <xdr:rowOff>20106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4883</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73157</xdr:rowOff>
    </xdr:from>
    <xdr:to>
      <xdr:col>50</xdr:col>
      <xdr:colOff>165100</xdr:colOff>
      <xdr:row>59</xdr:row>
      <xdr:rowOff>3307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1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165884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0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109985</xdr:rowOff>
    </xdr:from>
    <xdr:to>
      <xdr:col>46</xdr:col>
      <xdr:colOff>38100</xdr:colOff>
      <xdr:row>59</xdr:row>
      <xdr:rowOff>40135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5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31262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4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77657</xdr:rowOff>
    </xdr:from>
    <xdr:to>
      <xdr:col>41</xdr:col>
      <xdr:colOff>101600</xdr:colOff>
      <xdr:row>59</xdr:row>
      <xdr:rowOff>7807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170384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1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40833</xdr:rowOff>
    </xdr:from>
    <xdr:to>
      <xdr:col>36</xdr:col>
      <xdr:colOff>165100</xdr:colOff>
      <xdr:row>57</xdr:row>
      <xdr:rowOff>142433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133560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154851</xdr:rowOff>
    </xdr:from>
    <xdr:to>
      <xdr:col>55</xdr:col>
      <xdr:colOff>0</xdr:colOff>
      <xdr:row>78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56501"/>
          <a:ext cx="838200" cy="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154851</xdr:rowOff>
    </xdr:from>
    <xdr:to>
      <xdr:col>50</xdr:col>
      <xdr:colOff>114300</xdr:colOff>
      <xdr:row>78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56501"/>
          <a:ext cx="889000" cy="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14742</xdr:rowOff>
    </xdr:from>
    <xdr:to>
      <xdr:col>45</xdr:col>
      <xdr:colOff>177800</xdr:colOff>
      <xdr:row>78</xdr:row>
      <xdr:rowOff>25400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87842"/>
          <a:ext cx="889000" cy="1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45408</xdr:rowOff>
    </xdr:from>
    <xdr:to>
      <xdr:col>41</xdr:col>
      <xdr:colOff>50800</xdr:colOff>
      <xdr:row>78</xdr:row>
      <xdr:rowOff>14742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47058"/>
          <a:ext cx="889000" cy="14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146050</xdr:rowOff>
    </xdr:from>
    <xdr:to>
      <xdr:col>55</xdr:col>
      <xdr:colOff>50800</xdr:colOff>
      <xdr:row>78</xdr:row>
      <xdr:rowOff>76200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60977</xdr:rowOff>
    </xdr:from>
    <xdr:ext cx="249299"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104051</xdr:rowOff>
    </xdr:from>
    <xdr:to>
      <xdr:col>50</xdr:col>
      <xdr:colOff>165100</xdr:colOff>
      <xdr:row>78</xdr:row>
      <xdr:rowOff>34201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0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25328</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39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146050</xdr:rowOff>
    </xdr:from>
    <xdr:to>
      <xdr:col>46</xdr:col>
      <xdr:colOff>38100</xdr:colOff>
      <xdr:row>78</xdr:row>
      <xdr:rowOff>76200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78</xdr:row>
      <xdr:rowOff>67327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625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135392</xdr:rowOff>
    </xdr:from>
    <xdr:to>
      <xdr:col>41</xdr:col>
      <xdr:colOff>101600</xdr:colOff>
      <xdr:row>78</xdr:row>
      <xdr:rowOff>65542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3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56669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4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166058</xdr:rowOff>
    </xdr:from>
    <xdr:to>
      <xdr:col>36</xdr:col>
      <xdr:colOff>165100</xdr:colOff>
      <xdr:row>77</xdr:row>
      <xdr:rowOff>96208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19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87335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8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65756</xdr:rowOff>
    </xdr:from>
    <xdr:to>
      <xdr:col>55</xdr:col>
      <xdr:colOff>0</xdr:colOff>
      <xdr:row>98</xdr:row>
      <xdr:rowOff>114714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67856"/>
          <a:ext cx="8382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114714</xdr:rowOff>
    </xdr:from>
    <xdr:to>
      <xdr:col>50</xdr:col>
      <xdr:colOff>114300</xdr:colOff>
      <xdr:row>98</xdr:row>
      <xdr:rowOff>123675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16814"/>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61534</xdr:rowOff>
    </xdr:from>
    <xdr:to>
      <xdr:col>45</xdr:col>
      <xdr:colOff>177800</xdr:colOff>
      <xdr:row>98</xdr:row>
      <xdr:rowOff>123675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63634"/>
          <a:ext cx="889000" cy="6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53274</xdr:rowOff>
    </xdr:from>
    <xdr:to>
      <xdr:col>41</xdr:col>
      <xdr:colOff>50800</xdr:colOff>
      <xdr:row>98</xdr:row>
      <xdr:rowOff>61534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83924"/>
          <a:ext cx="889000" cy="17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47159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62293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14956</xdr:rowOff>
    </xdr:from>
    <xdr:to>
      <xdr:col>55</xdr:col>
      <xdr:colOff>50800</xdr:colOff>
      <xdr:row>98</xdr:row>
      <xdr:rowOff>116556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101333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63914</xdr:rowOff>
    </xdr:from>
    <xdr:to>
      <xdr:col>50</xdr:col>
      <xdr:colOff>165100</xdr:colOff>
      <xdr:row>98</xdr:row>
      <xdr:rowOff>165514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156641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5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72875</xdr:rowOff>
    </xdr:from>
    <xdr:to>
      <xdr:col>46</xdr:col>
      <xdr:colOff>38100</xdr:colOff>
      <xdr:row>99</xdr:row>
      <xdr:rowOff>3025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7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165602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6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10734</xdr:rowOff>
    </xdr:from>
    <xdr:to>
      <xdr:col>41</xdr:col>
      <xdr:colOff>101600</xdr:colOff>
      <xdr:row>98</xdr:row>
      <xdr:rowOff>112334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1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103461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0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2474</xdr:rowOff>
    </xdr:from>
    <xdr:to>
      <xdr:col>36</xdr:col>
      <xdr:colOff>165100</xdr:colOff>
      <xdr:row>97</xdr:row>
      <xdr:rowOff>104074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3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95201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7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125198</xdr:rowOff>
    </xdr:from>
    <xdr:to>
      <xdr:col>85</xdr:col>
      <xdr:colOff>127000</xdr:colOff>
      <xdr:row>38</xdr:row>
      <xdr:rowOff>139650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40298"/>
          <a:ext cx="8382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119336</xdr:rowOff>
    </xdr:from>
    <xdr:to>
      <xdr:col>81</xdr:col>
      <xdr:colOff>50800</xdr:colOff>
      <xdr:row>38</xdr:row>
      <xdr:rowOff>125198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34436"/>
          <a:ext cx="8890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110275</xdr:rowOff>
    </xdr:from>
    <xdr:to>
      <xdr:col>76</xdr:col>
      <xdr:colOff>114300</xdr:colOff>
      <xdr:row>38</xdr:row>
      <xdr:rowOff>119336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25375"/>
          <a:ext cx="889000" cy="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110275</xdr:rowOff>
    </xdr:from>
    <xdr:to>
      <xdr:col>71</xdr:col>
      <xdr:colOff>177800</xdr:colOff>
      <xdr:row>38</xdr:row>
      <xdr:rowOff>136884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25375"/>
          <a:ext cx="8890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88850</xdr:rowOff>
    </xdr:from>
    <xdr:to>
      <xdr:col>85</xdr:col>
      <xdr:colOff>177800</xdr:colOff>
      <xdr:row>39</xdr:row>
      <xdr:rowOff>19000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313932"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0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74398</xdr:rowOff>
    </xdr:from>
    <xdr:to>
      <xdr:col>81</xdr:col>
      <xdr:colOff>101600</xdr:colOff>
      <xdr:row>39</xdr:row>
      <xdr:rowOff>4548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8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167125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8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68536</xdr:rowOff>
    </xdr:from>
    <xdr:to>
      <xdr:col>76</xdr:col>
      <xdr:colOff>165100</xdr:colOff>
      <xdr:row>38</xdr:row>
      <xdr:rowOff>170136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8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161263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59475</xdr:rowOff>
    </xdr:from>
    <xdr:to>
      <xdr:col>72</xdr:col>
      <xdr:colOff>38100</xdr:colOff>
      <xdr:row>38</xdr:row>
      <xdr:rowOff>161075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7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152202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6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86084</xdr:rowOff>
    </xdr:from>
    <xdr:to>
      <xdr:col>67</xdr:col>
      <xdr:colOff>101600</xdr:colOff>
      <xdr:row>39</xdr:row>
      <xdr:rowOff>16234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7361</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693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100112</xdr:rowOff>
    </xdr:from>
    <xdr:to>
      <xdr:col>85</xdr:col>
      <xdr:colOff>127000</xdr:colOff>
      <xdr:row>77</xdr:row>
      <xdr:rowOff>107212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301762"/>
          <a:ext cx="838200" cy="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100112</xdr:rowOff>
    </xdr:from>
    <xdr:to>
      <xdr:col>81</xdr:col>
      <xdr:colOff>50800</xdr:colOff>
      <xdr:row>77</xdr:row>
      <xdr:rowOff>105108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01762"/>
          <a:ext cx="8890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101949</xdr:rowOff>
    </xdr:from>
    <xdr:to>
      <xdr:col>76</xdr:col>
      <xdr:colOff>114300</xdr:colOff>
      <xdr:row>77</xdr:row>
      <xdr:rowOff>105108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303599"/>
          <a:ext cx="889000" cy="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101949</xdr:rowOff>
    </xdr:from>
    <xdr:to>
      <xdr:col>71</xdr:col>
      <xdr:colOff>177800</xdr:colOff>
      <xdr:row>77</xdr:row>
      <xdr:rowOff>107276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03599"/>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110731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56412</xdr:rowOff>
    </xdr:from>
    <xdr:to>
      <xdr:col>85</xdr:col>
      <xdr:colOff>177800</xdr:colOff>
      <xdr:row>77</xdr:row>
      <xdr:rowOff>158012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5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142789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7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49312</xdr:rowOff>
    </xdr:from>
    <xdr:to>
      <xdr:col>81</xdr:col>
      <xdr:colOff>101600</xdr:colOff>
      <xdr:row>77</xdr:row>
      <xdr:rowOff>150912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5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142039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54308</xdr:rowOff>
    </xdr:from>
    <xdr:to>
      <xdr:col>76</xdr:col>
      <xdr:colOff>165100</xdr:colOff>
      <xdr:row>77</xdr:row>
      <xdr:rowOff>155908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5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147035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51149</xdr:rowOff>
    </xdr:from>
    <xdr:to>
      <xdr:col>72</xdr:col>
      <xdr:colOff>38100</xdr:colOff>
      <xdr:row>77</xdr:row>
      <xdr:rowOff>152749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5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143876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4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56476</xdr:rowOff>
    </xdr:from>
    <xdr:to>
      <xdr:col>67</xdr:col>
      <xdr:colOff>101600</xdr:colOff>
      <xdr:row>77</xdr:row>
      <xdr:rowOff>158076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149203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37123</xdr:rowOff>
    </xdr:from>
    <xdr:to>
      <xdr:col>85</xdr:col>
      <xdr:colOff>127000</xdr:colOff>
      <xdr:row>98</xdr:row>
      <xdr:rowOff>57693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39223"/>
          <a:ext cx="838200" cy="2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81583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4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89692</xdr:rowOff>
    </xdr:from>
    <xdr:to>
      <xdr:col>81</xdr:col>
      <xdr:colOff>50800</xdr:colOff>
      <xdr:row>98</xdr:row>
      <xdr:rowOff>37123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720342"/>
          <a:ext cx="889000" cy="11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89692</xdr:rowOff>
    </xdr:from>
    <xdr:to>
      <xdr:col>76</xdr:col>
      <xdr:colOff>114300</xdr:colOff>
      <xdr:row>98</xdr:row>
      <xdr:rowOff>84187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20342"/>
          <a:ext cx="889000" cy="16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84187</xdr:rowOff>
    </xdr:from>
    <xdr:to>
      <xdr:col>71</xdr:col>
      <xdr:colOff>177800</xdr:colOff>
      <xdr:row>98</xdr:row>
      <xdr:rowOff>93377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86287"/>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81979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6893</xdr:rowOff>
    </xdr:from>
    <xdr:to>
      <xdr:col>85</xdr:col>
      <xdr:colOff>177800</xdr:colOff>
      <xdr:row>98</xdr:row>
      <xdr:rowOff>108493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0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93270</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2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157773</xdr:rowOff>
    </xdr:from>
    <xdr:to>
      <xdr:col>81</xdr:col>
      <xdr:colOff>101600</xdr:colOff>
      <xdr:row>98</xdr:row>
      <xdr:rowOff>87923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79050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88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38892</xdr:rowOff>
    </xdr:from>
    <xdr:to>
      <xdr:col>76</xdr:col>
      <xdr:colOff>165100</xdr:colOff>
      <xdr:row>97</xdr:row>
      <xdr:rowOff>140492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131619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7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33387</xdr:rowOff>
    </xdr:from>
    <xdr:to>
      <xdr:col>72</xdr:col>
      <xdr:colOff>38100</xdr:colOff>
      <xdr:row>98</xdr:row>
      <xdr:rowOff>134987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3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126114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2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42577</xdr:rowOff>
    </xdr:from>
    <xdr:to>
      <xdr:col>67</xdr:col>
      <xdr:colOff>101600</xdr:colOff>
      <xdr:row>98</xdr:row>
      <xdr:rowOff>144177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4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135304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3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100678</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9016078"/>
          <a:ext cx="1269" cy="1067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47355</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9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100678</xdr:rowOff>
    </xdr:from>
    <xdr:to>
      <xdr:col>116</xdr:col>
      <xdr:colOff>152400</xdr:colOff>
      <xdr:row>52</xdr:row>
      <xdr:rowOff>100678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9016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69040</xdr:rowOff>
    </xdr:from>
    <xdr:to>
      <xdr:col>116</xdr:col>
      <xdr:colOff>63500</xdr:colOff>
      <xdr:row>57</xdr:row>
      <xdr:rowOff>76103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9841690"/>
          <a:ext cx="8382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120956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93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142529</xdr:rowOff>
    </xdr:from>
    <xdr:to>
      <xdr:col>116</xdr:col>
      <xdr:colOff>114300</xdr:colOff>
      <xdr:row>58</xdr:row>
      <xdr:rowOff>72679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1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50798</xdr:rowOff>
    </xdr:from>
    <xdr:to>
      <xdr:col>111</xdr:col>
      <xdr:colOff>177800</xdr:colOff>
      <xdr:row>57</xdr:row>
      <xdr:rowOff>69040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651998"/>
          <a:ext cx="889000" cy="18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164567</xdr:rowOff>
    </xdr:from>
    <xdr:to>
      <xdr:col>112</xdr:col>
      <xdr:colOff>38100</xdr:colOff>
      <xdr:row>58</xdr:row>
      <xdr:rowOff>94717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85844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02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38407</xdr:rowOff>
    </xdr:from>
    <xdr:to>
      <xdr:col>107</xdr:col>
      <xdr:colOff>50800</xdr:colOff>
      <xdr:row>56</xdr:row>
      <xdr:rowOff>50798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125257"/>
          <a:ext cx="889000" cy="52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155971</xdr:rowOff>
    </xdr:from>
    <xdr:to>
      <xdr:col>107</xdr:col>
      <xdr:colOff>101600</xdr:colOff>
      <xdr:row>58</xdr:row>
      <xdr:rowOff>86121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2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77248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02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146993</xdr:rowOff>
    </xdr:from>
    <xdr:to>
      <xdr:col>102</xdr:col>
      <xdr:colOff>114300</xdr:colOff>
      <xdr:row>53</xdr:row>
      <xdr:rowOff>38407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8890943"/>
          <a:ext cx="889000" cy="2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154325</xdr:rowOff>
    </xdr:from>
    <xdr:to>
      <xdr:col>102</xdr:col>
      <xdr:colOff>165100</xdr:colOff>
      <xdr:row>58</xdr:row>
      <xdr:rowOff>84475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2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75602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01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150805</xdr:rowOff>
    </xdr:from>
    <xdr:to>
      <xdr:col>98</xdr:col>
      <xdr:colOff>38100</xdr:colOff>
      <xdr:row>58</xdr:row>
      <xdr:rowOff>80955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72082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01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25303</xdr:rowOff>
    </xdr:from>
    <xdr:to>
      <xdr:col>116</xdr:col>
      <xdr:colOff>114300</xdr:colOff>
      <xdr:row>57</xdr:row>
      <xdr:rowOff>126903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79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48180</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64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18240</xdr:rowOff>
    </xdr:from>
    <xdr:to>
      <xdr:col>112</xdr:col>
      <xdr:colOff>38100</xdr:colOff>
      <xdr:row>57</xdr:row>
      <xdr:rowOff>119840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79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136367</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56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171448</xdr:rowOff>
    </xdr:from>
    <xdr:to>
      <xdr:col>107</xdr:col>
      <xdr:colOff>101600</xdr:colOff>
      <xdr:row>56</xdr:row>
      <xdr:rowOff>101598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6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118125</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3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159057</xdr:rowOff>
    </xdr:from>
    <xdr:to>
      <xdr:col>102</xdr:col>
      <xdr:colOff>165100</xdr:colOff>
      <xdr:row>53</xdr:row>
      <xdr:rowOff>89207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07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105734</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884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96193</xdr:rowOff>
    </xdr:from>
    <xdr:to>
      <xdr:col>98</xdr:col>
      <xdr:colOff>38100</xdr:colOff>
      <xdr:row>52</xdr:row>
      <xdr:rowOff>26343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884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42870</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861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10323</xdr:rowOff>
    </xdr:from>
    <xdr:to>
      <xdr:col>116</xdr:col>
      <xdr:colOff>63500</xdr:colOff>
      <xdr:row>77</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211973"/>
          <a:ext cx="8382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35312</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323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25400</xdr:rowOff>
    </xdr:from>
    <xdr:to>
      <xdr:col>111</xdr:col>
      <xdr:colOff>177800</xdr:colOff>
      <xdr:row>77</xdr:row>
      <xdr:rowOff>63500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227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131836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3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51536</xdr:rowOff>
    </xdr:from>
    <xdr:to>
      <xdr:col>107</xdr:col>
      <xdr:colOff>50800</xdr:colOff>
      <xdr:row>77</xdr:row>
      <xdr:rowOff>63500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3253186"/>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154337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3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51536</xdr:rowOff>
    </xdr:from>
    <xdr:to>
      <xdr:col>102</xdr:col>
      <xdr:colOff>114300</xdr:colOff>
      <xdr:row>77</xdr:row>
      <xdr:rowOff>90267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253186"/>
          <a:ext cx="889000" cy="3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157385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35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130973</xdr:rowOff>
    </xdr:from>
    <xdr:to>
      <xdr:col>116</xdr:col>
      <xdr:colOff>114300</xdr:colOff>
      <xdr:row>77</xdr:row>
      <xdr:rowOff>61123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16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153850</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01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146050</xdr:rowOff>
    </xdr:from>
    <xdr:to>
      <xdr:col>112</xdr:col>
      <xdr:colOff>38100</xdr:colOff>
      <xdr:row>77</xdr:row>
      <xdr:rowOff>76200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92727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12700</xdr:rowOff>
    </xdr:from>
    <xdr:to>
      <xdr:col>107</xdr:col>
      <xdr:colOff>101600</xdr:colOff>
      <xdr:row>77</xdr:row>
      <xdr:rowOff>114300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2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130827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98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736</xdr:rowOff>
    </xdr:from>
    <xdr:to>
      <xdr:col>102</xdr:col>
      <xdr:colOff>165100</xdr:colOff>
      <xdr:row>77</xdr:row>
      <xdr:rowOff>102336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2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118863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97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39467</xdr:rowOff>
    </xdr:from>
    <xdr:to>
      <xdr:col>98</xdr:col>
      <xdr:colOff>38100</xdr:colOff>
      <xdr:row>77</xdr:row>
      <xdr:rowOff>141067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24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132194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33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485,802</a:t>
          </a:r>
          <a:r>
            <a:rPr kumimoji="1" lang="ja-JP" altLang="ja-JP" sz="1100" b="0" i="0" baseline="0">
              <a:solidFill>
                <a:schemeClr val="dk1"/>
              </a:solidFill>
              <a:effectLst/>
              <a:latin typeface="+mn-lt"/>
              <a:ea typeface="+mn-ea"/>
              <a:cs typeface="+mn-cs"/>
            </a:rPr>
            <a:t>円となっている。</a:t>
          </a:r>
          <a:r>
            <a:rPr kumimoji="1" lang="ja-JP" altLang="en-US" sz="1100" b="0" i="0" baseline="0">
              <a:solidFill>
                <a:schemeClr val="dk1"/>
              </a:solidFill>
              <a:effectLst/>
              <a:latin typeface="+mn-lt"/>
              <a:ea typeface="+mn-ea"/>
              <a:cs typeface="+mn-cs"/>
            </a:rPr>
            <a:t>主な構成項目である</a:t>
          </a:r>
          <a:r>
            <a:rPr kumimoji="1" lang="ja-JP" altLang="ja-JP" sz="1100" b="0" i="0" baseline="0">
              <a:solidFill>
                <a:schemeClr val="dk1"/>
              </a:solidFill>
              <a:effectLst/>
              <a:latin typeface="+mn-lt"/>
              <a:ea typeface="+mn-ea"/>
              <a:cs typeface="+mn-cs"/>
            </a:rPr>
            <a:t>人件費は、住民一人当たり</a:t>
          </a:r>
          <a:r>
            <a:rPr kumimoji="1" lang="en-US" altLang="ja-JP" sz="1100" b="0" i="0" baseline="0">
              <a:solidFill>
                <a:schemeClr val="dk1"/>
              </a:solidFill>
              <a:effectLst/>
              <a:latin typeface="+mn-lt"/>
              <a:ea typeface="+mn-ea"/>
              <a:cs typeface="+mn-cs"/>
            </a:rPr>
            <a:t>89,528</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となっており、</a:t>
          </a:r>
          <a:r>
            <a:rPr kumimoji="1" lang="ja-JP" altLang="ja-JP" sz="1100" b="0" i="0" baseline="0">
              <a:solidFill>
                <a:schemeClr val="dk1"/>
              </a:solidFill>
              <a:effectLst/>
              <a:latin typeface="+mn-lt"/>
              <a:ea typeface="+mn-ea"/>
              <a:cs typeface="+mn-cs"/>
            </a:rPr>
            <a:t>会計年度任用職員制の</a:t>
          </a:r>
          <a:r>
            <a:rPr kumimoji="1" lang="ja-JP" altLang="en-US" sz="1100" b="0" i="0" baseline="0">
              <a:solidFill>
                <a:schemeClr val="dk1"/>
              </a:solidFill>
              <a:effectLst/>
              <a:latin typeface="+mn-lt"/>
              <a:ea typeface="+mn-ea"/>
              <a:cs typeface="+mn-cs"/>
            </a:rPr>
            <a:t>増員</a:t>
          </a:r>
          <a:r>
            <a:rPr kumimoji="1" lang="ja-JP" altLang="ja-JP" sz="1100" b="0" i="0" baseline="0">
              <a:solidFill>
                <a:schemeClr val="dk1"/>
              </a:solidFill>
              <a:effectLst/>
              <a:latin typeface="+mn-lt"/>
              <a:ea typeface="+mn-ea"/>
              <a:cs typeface="+mn-cs"/>
            </a:rPr>
            <a:t>による増等が要因で、前年と比較し増加している。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普通建設事業費のうち新規整備は、</a:t>
          </a:r>
          <a:r>
            <a:rPr kumimoji="1" lang="ja-JP" altLang="en-US" sz="1100" b="0" i="0" baseline="0">
              <a:solidFill>
                <a:schemeClr val="dk1"/>
              </a:solidFill>
              <a:effectLst/>
              <a:latin typeface="+mn-lt"/>
              <a:ea typeface="+mn-ea"/>
              <a:cs typeface="+mn-cs"/>
            </a:rPr>
            <a:t>該当工事がなかったため皆減となっているが、更新工事は放課後児童クラブ用教室改修工事や小学校屋内運動場照明器具</a:t>
          </a:r>
          <a:r>
            <a:rPr kumimoji="1" lang="en-US" altLang="ja-JP" sz="1100" b="0" i="0" baseline="0">
              <a:solidFill>
                <a:schemeClr val="dk1"/>
              </a:solidFill>
              <a:effectLst/>
              <a:latin typeface="+mn-lt"/>
              <a:ea typeface="+mn-ea"/>
              <a:cs typeface="+mn-cs"/>
            </a:rPr>
            <a:t>LED</a:t>
          </a:r>
          <a:r>
            <a:rPr kumimoji="1" lang="ja-JP" altLang="en-US" sz="1100" b="0" i="0" baseline="0">
              <a:solidFill>
                <a:schemeClr val="dk1"/>
              </a:solidFill>
              <a:effectLst/>
              <a:latin typeface="+mn-lt"/>
              <a:ea typeface="+mn-ea"/>
              <a:cs typeface="+mn-cs"/>
            </a:rPr>
            <a:t>化工事</a:t>
          </a:r>
          <a:r>
            <a:rPr kumimoji="1" lang="ja-JP" altLang="ja-JP" sz="1100" b="0" i="0" baseline="0">
              <a:solidFill>
                <a:schemeClr val="dk1"/>
              </a:solidFill>
              <a:effectLst/>
              <a:latin typeface="+mn-lt"/>
              <a:ea typeface="+mn-ea"/>
              <a:cs typeface="+mn-cs"/>
            </a:rPr>
            <a:t>の実施等により、住民一人当たり</a:t>
          </a:r>
          <a:r>
            <a:rPr kumimoji="1" lang="en-US" altLang="ja-JP" sz="1100" b="0" i="0" baseline="0">
              <a:solidFill>
                <a:schemeClr val="dk1"/>
              </a:solidFill>
              <a:effectLst/>
              <a:latin typeface="+mn-lt"/>
              <a:ea typeface="+mn-ea"/>
              <a:cs typeface="+mn-cs"/>
            </a:rPr>
            <a:t>19,704</a:t>
          </a:r>
          <a:r>
            <a:rPr kumimoji="1" lang="ja-JP" altLang="ja-JP" sz="1100" b="0" i="0" baseline="0">
              <a:solidFill>
                <a:schemeClr val="dk1"/>
              </a:solidFill>
              <a:effectLst/>
              <a:latin typeface="+mn-lt"/>
              <a:ea typeface="+mn-ea"/>
              <a:cs typeface="+mn-cs"/>
            </a:rPr>
            <a:t>円となっ</a:t>
          </a:r>
          <a:r>
            <a:rPr kumimoji="1" lang="ja-JP" altLang="en-US" sz="1100" b="0" i="0" baseline="0">
              <a:solidFill>
                <a:schemeClr val="dk1"/>
              </a:solidFill>
              <a:effectLst/>
              <a:latin typeface="+mn-lt"/>
              <a:ea typeface="+mn-ea"/>
              <a:cs typeface="+mn-cs"/>
            </a:rPr>
            <a:t>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普通建設事業費は類似団体と比べ低い水準にあるが、これは当町の面積が狭く、インフラが集中していること等によるものである。</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10,590
10,516
31.15
5,452,958
5,144,650
273,787
3,369,486
4,618,200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170942</xdr:rowOff>
    </xdr:from>
    <xdr:to>
      <xdr:col>24</xdr:col>
      <xdr:colOff>63500</xdr:colOff>
      <xdr:row>36</xdr:row>
      <xdr:rowOff>18352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00242"/>
          <a:ext cx="838200" cy="19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108475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18352</xdr:rowOff>
    </xdr:from>
    <xdr:to>
      <xdr:col>19</xdr:col>
      <xdr:colOff>177800</xdr:colOff>
      <xdr:row>36</xdr:row>
      <xdr:rowOff>99695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90552"/>
          <a:ext cx="889000" cy="8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85234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41973</xdr:rowOff>
    </xdr:from>
    <xdr:to>
      <xdr:col>15</xdr:col>
      <xdr:colOff>50800</xdr:colOff>
      <xdr:row>36</xdr:row>
      <xdr:rowOff>99695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14173"/>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142257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41973</xdr:rowOff>
    </xdr:from>
    <xdr:to>
      <xdr:col>10</xdr:col>
      <xdr:colOff>114300</xdr:colOff>
      <xdr:row>36</xdr:row>
      <xdr:rowOff>100457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14173"/>
          <a:ext cx="889000" cy="5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120142</xdr:rowOff>
    </xdr:from>
    <xdr:to>
      <xdr:col>24</xdr:col>
      <xdr:colOff>114300</xdr:colOff>
      <xdr:row>35</xdr:row>
      <xdr:rowOff>50292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143019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0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139002</xdr:rowOff>
    </xdr:from>
    <xdr:to>
      <xdr:col>20</xdr:col>
      <xdr:colOff>38100</xdr:colOff>
      <xdr:row>36</xdr:row>
      <xdr:rowOff>69152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85679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1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48895</xdr:rowOff>
    </xdr:from>
    <xdr:to>
      <xdr:col>15</xdr:col>
      <xdr:colOff>101600</xdr:colOff>
      <xdr:row>36</xdr:row>
      <xdr:rowOff>150495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141622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162623</xdr:rowOff>
    </xdr:from>
    <xdr:to>
      <xdr:col>10</xdr:col>
      <xdr:colOff>165100</xdr:colOff>
      <xdr:row>36</xdr:row>
      <xdr:rowOff>92773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109300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3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49657</xdr:rowOff>
    </xdr:from>
    <xdr:to>
      <xdr:col>6</xdr:col>
      <xdr:colOff>38100</xdr:colOff>
      <xdr:row>36</xdr:row>
      <xdr:rowOff>151257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142384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67691</xdr:rowOff>
    </xdr:from>
    <xdr:to>
      <xdr:col>24</xdr:col>
      <xdr:colOff>63500</xdr:colOff>
      <xdr:row>57</xdr:row>
      <xdr:rowOff>74964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40341"/>
          <a:ext cx="838200" cy="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146969</xdr:rowOff>
    </xdr:from>
    <xdr:to>
      <xdr:col>19</xdr:col>
      <xdr:colOff>177800</xdr:colOff>
      <xdr:row>57</xdr:row>
      <xdr:rowOff>67691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48169"/>
          <a:ext cx="889000" cy="9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101661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80797</xdr:rowOff>
    </xdr:from>
    <xdr:to>
      <xdr:col>15</xdr:col>
      <xdr:colOff>50800</xdr:colOff>
      <xdr:row>56</xdr:row>
      <xdr:rowOff>146969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10547"/>
          <a:ext cx="889000" cy="23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80797</xdr:rowOff>
    </xdr:from>
    <xdr:to>
      <xdr:col>10</xdr:col>
      <xdr:colOff>114300</xdr:colOff>
      <xdr:row>57</xdr:row>
      <xdr:rowOff>147110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10547"/>
          <a:ext cx="889000" cy="40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24164</xdr:rowOff>
    </xdr:from>
    <xdr:to>
      <xdr:col>24</xdr:col>
      <xdr:colOff>114300</xdr:colOff>
      <xdr:row>57</xdr:row>
      <xdr:rowOff>125764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9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110541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16891</xdr:rowOff>
    </xdr:from>
    <xdr:to>
      <xdr:col>20</xdr:col>
      <xdr:colOff>38100</xdr:colOff>
      <xdr:row>57</xdr:row>
      <xdr:rowOff>118491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109618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8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96169</xdr:rowOff>
    </xdr:from>
    <xdr:to>
      <xdr:col>15</xdr:col>
      <xdr:colOff>101600</xdr:colOff>
      <xdr:row>57</xdr:row>
      <xdr:rowOff>26319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9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17446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9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29997</xdr:rowOff>
    </xdr:from>
    <xdr:to>
      <xdr:col>10</xdr:col>
      <xdr:colOff>165100</xdr:colOff>
      <xdr:row>55</xdr:row>
      <xdr:rowOff>131597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5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122724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5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96310</xdr:rowOff>
    </xdr:from>
    <xdr:to>
      <xdr:col>6</xdr:col>
      <xdr:colOff>38100</xdr:colOff>
      <xdr:row>58</xdr:row>
      <xdr:rowOff>26460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17587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6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127726</xdr:rowOff>
    </xdr:from>
    <xdr:to>
      <xdr:col>24</xdr:col>
      <xdr:colOff>63500</xdr:colOff>
      <xdr:row>77</xdr:row>
      <xdr:rowOff>133364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29376"/>
          <a:ext cx="8382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114248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98346</xdr:rowOff>
    </xdr:from>
    <xdr:to>
      <xdr:col>19</xdr:col>
      <xdr:colOff>177800</xdr:colOff>
      <xdr:row>77</xdr:row>
      <xdr:rowOff>133364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99996"/>
          <a:ext cx="889000" cy="3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6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98346</xdr:rowOff>
    </xdr:from>
    <xdr:to>
      <xdr:col>15</xdr:col>
      <xdr:colOff>50800</xdr:colOff>
      <xdr:row>79</xdr:row>
      <xdr:rowOff>36722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99996"/>
          <a:ext cx="889000" cy="28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56260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36722</xdr:rowOff>
    </xdr:from>
    <xdr:to>
      <xdr:col>10</xdr:col>
      <xdr:colOff>114300</xdr:colOff>
      <xdr:row>79</xdr:row>
      <xdr:rowOff>152175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81272"/>
          <a:ext cx="889000" cy="1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5903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76926</xdr:rowOff>
    </xdr:from>
    <xdr:to>
      <xdr:col>24</xdr:col>
      <xdr:colOff>114300</xdr:colOff>
      <xdr:row>78</xdr:row>
      <xdr:rowOff>7076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55353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82564</xdr:rowOff>
    </xdr:from>
    <xdr:to>
      <xdr:col>20</xdr:col>
      <xdr:colOff>38100</xdr:colOff>
      <xdr:row>78</xdr:row>
      <xdr:rowOff>12714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3841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7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47546</xdr:rowOff>
    </xdr:from>
    <xdr:to>
      <xdr:col>15</xdr:col>
      <xdr:colOff>101600</xdr:colOff>
      <xdr:row>77</xdr:row>
      <xdr:rowOff>149146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4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140273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4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157372</xdr:rowOff>
    </xdr:from>
    <xdr:to>
      <xdr:col>10</xdr:col>
      <xdr:colOff>165100</xdr:colOff>
      <xdr:row>79</xdr:row>
      <xdr:rowOff>87522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78649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2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101375</xdr:rowOff>
    </xdr:from>
    <xdr:to>
      <xdr:col>6</xdr:col>
      <xdr:colOff>38100</xdr:colOff>
      <xdr:row>80</xdr:row>
      <xdr:rowOff>31525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64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22652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73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72503</xdr:rowOff>
    </xdr:from>
    <xdr:to>
      <xdr:col>24</xdr:col>
      <xdr:colOff>63500</xdr:colOff>
      <xdr:row>99</xdr:row>
      <xdr:rowOff>73199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7046053"/>
          <a:ext cx="8382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52505</xdr:rowOff>
    </xdr:from>
    <xdr:to>
      <xdr:col>19</xdr:col>
      <xdr:colOff>177800</xdr:colOff>
      <xdr:row>99</xdr:row>
      <xdr:rowOff>73199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7026055"/>
          <a:ext cx="889000" cy="2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52505</xdr:rowOff>
    </xdr:from>
    <xdr:to>
      <xdr:col>15</xdr:col>
      <xdr:colOff>50800</xdr:colOff>
      <xdr:row>99</xdr:row>
      <xdr:rowOff>151011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7026055"/>
          <a:ext cx="889000" cy="9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151011</xdr:rowOff>
    </xdr:from>
    <xdr:to>
      <xdr:col>10</xdr:col>
      <xdr:colOff>114300</xdr:colOff>
      <xdr:row>99</xdr:row>
      <xdr:rowOff>153851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124561"/>
          <a:ext cx="8890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21703</xdr:rowOff>
    </xdr:from>
    <xdr:to>
      <xdr:col>24</xdr:col>
      <xdr:colOff>114300</xdr:colOff>
      <xdr:row>99</xdr:row>
      <xdr:rowOff>123303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9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108080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1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22399</xdr:rowOff>
    </xdr:from>
    <xdr:to>
      <xdr:col>20</xdr:col>
      <xdr:colOff>38100</xdr:colOff>
      <xdr:row>99</xdr:row>
      <xdr:rowOff>123999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9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115126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8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1705</xdr:rowOff>
    </xdr:from>
    <xdr:to>
      <xdr:col>15</xdr:col>
      <xdr:colOff>101600</xdr:colOff>
      <xdr:row>99</xdr:row>
      <xdr:rowOff>103305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7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94432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100211</xdr:rowOff>
    </xdr:from>
    <xdr:to>
      <xdr:col>10</xdr:col>
      <xdr:colOff>165100</xdr:colOff>
      <xdr:row>100</xdr:row>
      <xdr:rowOff>30361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21488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1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103051</xdr:rowOff>
    </xdr:from>
    <xdr:to>
      <xdr:col>6</xdr:col>
      <xdr:colOff>38100</xdr:colOff>
      <xdr:row>100</xdr:row>
      <xdr:rowOff>33201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7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24328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6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127813</xdr:rowOff>
    </xdr:from>
    <xdr:to>
      <xdr:col>55</xdr:col>
      <xdr:colOff>0</xdr:colOff>
      <xdr:row>36</xdr:row>
      <xdr:rowOff>32715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128563"/>
          <a:ext cx="8382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2862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46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32715</xdr:rowOff>
    </xdr:from>
    <xdr:to>
      <xdr:col>50</xdr:col>
      <xdr:colOff>114300</xdr:colOff>
      <xdr:row>36</xdr:row>
      <xdr:rowOff>64719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204915"/>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139107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16713</xdr:rowOff>
    </xdr:from>
    <xdr:to>
      <xdr:col>45</xdr:col>
      <xdr:colOff>177800</xdr:colOff>
      <xdr:row>36</xdr:row>
      <xdr:rowOff>64719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188913"/>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162882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16713</xdr:rowOff>
    </xdr:from>
    <xdr:to>
      <xdr:col>41</xdr:col>
      <xdr:colOff>50800</xdr:colOff>
      <xdr:row>36</xdr:row>
      <xdr:rowOff>35001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18891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32580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22064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77013</xdr:rowOff>
    </xdr:from>
    <xdr:to>
      <xdr:col>55</xdr:col>
      <xdr:colOff>50800</xdr:colOff>
      <xdr:row>36</xdr:row>
      <xdr:rowOff>7163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0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99890</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9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153365</xdr:rowOff>
    </xdr:from>
    <xdr:to>
      <xdr:col>50</xdr:col>
      <xdr:colOff>165100</xdr:colOff>
      <xdr:row>36</xdr:row>
      <xdr:rowOff>83515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1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100042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5929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13919</xdr:rowOff>
    </xdr:from>
    <xdr:to>
      <xdr:col>46</xdr:col>
      <xdr:colOff>38100</xdr:colOff>
      <xdr:row>36</xdr:row>
      <xdr:rowOff>115519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1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132046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5961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137363</xdr:rowOff>
    </xdr:from>
    <xdr:to>
      <xdr:col>41</xdr:col>
      <xdr:colOff>101600</xdr:colOff>
      <xdr:row>36</xdr:row>
      <xdr:rowOff>67513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1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84040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91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155651</xdr:rowOff>
    </xdr:from>
    <xdr:to>
      <xdr:col>36</xdr:col>
      <xdr:colOff>165100</xdr:colOff>
      <xdr:row>36</xdr:row>
      <xdr:rowOff>85801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15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102328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5931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60774</xdr:rowOff>
    </xdr:from>
    <xdr:to>
      <xdr:col>55</xdr:col>
      <xdr:colOff>0</xdr:colOff>
      <xdr:row>58</xdr:row>
      <xdr:rowOff>71051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04874"/>
          <a:ext cx="838200" cy="1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60774</xdr:rowOff>
    </xdr:from>
    <xdr:to>
      <xdr:col>50</xdr:col>
      <xdr:colOff>114300</xdr:colOff>
      <xdr:row>58</xdr:row>
      <xdr:rowOff>72656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04874"/>
          <a:ext cx="889000" cy="1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72656</xdr:rowOff>
    </xdr:from>
    <xdr:to>
      <xdr:col>45</xdr:col>
      <xdr:colOff>177800</xdr:colOff>
      <xdr:row>58</xdr:row>
      <xdr:rowOff>83017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16756"/>
          <a:ext cx="889000" cy="1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82207</xdr:rowOff>
    </xdr:from>
    <xdr:to>
      <xdr:col>41</xdr:col>
      <xdr:colOff>50800</xdr:colOff>
      <xdr:row>58</xdr:row>
      <xdr:rowOff>83017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26307"/>
          <a:ext cx="889000" cy="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20251</xdr:rowOff>
    </xdr:from>
    <xdr:to>
      <xdr:col>55</xdr:col>
      <xdr:colOff>50800</xdr:colOff>
      <xdr:row>58</xdr:row>
      <xdr:rowOff>121851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106628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7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9974</xdr:rowOff>
    </xdr:from>
    <xdr:to>
      <xdr:col>50</xdr:col>
      <xdr:colOff>165100</xdr:colOff>
      <xdr:row>58</xdr:row>
      <xdr:rowOff>111574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5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102701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4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21856</xdr:rowOff>
    </xdr:from>
    <xdr:to>
      <xdr:col>46</xdr:col>
      <xdr:colOff>38100</xdr:colOff>
      <xdr:row>58</xdr:row>
      <xdr:rowOff>123456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114583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5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32217</xdr:rowOff>
    </xdr:from>
    <xdr:to>
      <xdr:col>41</xdr:col>
      <xdr:colOff>101600</xdr:colOff>
      <xdr:row>58</xdr:row>
      <xdr:rowOff>133817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7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124944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6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31407</xdr:rowOff>
    </xdr:from>
    <xdr:to>
      <xdr:col>36</xdr:col>
      <xdr:colOff>165100</xdr:colOff>
      <xdr:row>58</xdr:row>
      <xdr:rowOff>133007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7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124134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100588</xdr:rowOff>
    </xdr:from>
    <xdr:to>
      <xdr:col>55</xdr:col>
      <xdr:colOff>0</xdr:colOff>
      <xdr:row>77</xdr:row>
      <xdr:rowOff>151195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02238"/>
          <a:ext cx="838200" cy="5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112437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1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100588</xdr:rowOff>
    </xdr:from>
    <xdr:to>
      <xdr:col>50</xdr:col>
      <xdr:colOff>114300</xdr:colOff>
      <xdr:row>78</xdr:row>
      <xdr:rowOff>4347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302238"/>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145682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3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157716</xdr:rowOff>
    </xdr:from>
    <xdr:to>
      <xdr:col>45</xdr:col>
      <xdr:colOff>177800</xdr:colOff>
      <xdr:row>78</xdr:row>
      <xdr:rowOff>4347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187916"/>
          <a:ext cx="889000" cy="18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157716</xdr:rowOff>
    </xdr:from>
    <xdr:to>
      <xdr:col>41</xdr:col>
      <xdr:colOff>50800</xdr:colOff>
      <xdr:row>78</xdr:row>
      <xdr:rowOff>50949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187916"/>
          <a:ext cx="889000" cy="23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144028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99310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100395</xdr:rowOff>
    </xdr:from>
    <xdr:to>
      <xdr:col>55</xdr:col>
      <xdr:colOff>50800</xdr:colOff>
      <xdr:row>78</xdr:row>
      <xdr:rowOff>30545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0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123272</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5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49788</xdr:rowOff>
    </xdr:from>
    <xdr:to>
      <xdr:col>50</xdr:col>
      <xdr:colOff>165100</xdr:colOff>
      <xdr:row>77</xdr:row>
      <xdr:rowOff>151388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5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167915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02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124997</xdr:rowOff>
    </xdr:from>
    <xdr:to>
      <xdr:col>46</xdr:col>
      <xdr:colOff>38100</xdr:colOff>
      <xdr:row>78</xdr:row>
      <xdr:rowOff>55147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2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46274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4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106916</xdr:rowOff>
    </xdr:from>
    <xdr:to>
      <xdr:col>41</xdr:col>
      <xdr:colOff>101600</xdr:colOff>
      <xdr:row>77</xdr:row>
      <xdr:rowOff>37066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3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53593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9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xdr:rowOff>
    </xdr:from>
    <xdr:to>
      <xdr:col>36</xdr:col>
      <xdr:colOff>165100</xdr:colOff>
      <xdr:row>78</xdr:row>
      <xdr:rowOff>101749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7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118276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1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19833</xdr:rowOff>
    </xdr:from>
    <xdr:to>
      <xdr:col>55</xdr:col>
      <xdr:colOff>0</xdr:colOff>
      <xdr:row>98</xdr:row>
      <xdr:rowOff>44324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821933"/>
          <a:ext cx="8382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3386</xdr:rowOff>
    </xdr:from>
    <xdr:to>
      <xdr:col>50</xdr:col>
      <xdr:colOff>114300</xdr:colOff>
      <xdr:row>98</xdr:row>
      <xdr:rowOff>19833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805486"/>
          <a:ext cx="8890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91777</xdr:rowOff>
    </xdr:from>
    <xdr:to>
      <xdr:col>45</xdr:col>
      <xdr:colOff>177800</xdr:colOff>
      <xdr:row>98</xdr:row>
      <xdr:rowOff>3386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722427"/>
          <a:ext cx="889000" cy="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107090</xdr:rowOff>
    </xdr:from>
    <xdr:to>
      <xdr:col>41</xdr:col>
      <xdr:colOff>50800</xdr:colOff>
      <xdr:row>97</xdr:row>
      <xdr:rowOff>91777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566290"/>
          <a:ext cx="889000" cy="15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148922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164974</xdr:rowOff>
    </xdr:from>
    <xdr:to>
      <xdr:col>55</xdr:col>
      <xdr:colOff>50800</xdr:colOff>
      <xdr:row>98</xdr:row>
      <xdr:rowOff>95124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9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79901</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1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140483</xdr:rowOff>
    </xdr:from>
    <xdr:to>
      <xdr:col>50</xdr:col>
      <xdr:colOff>165100</xdr:colOff>
      <xdr:row>98</xdr:row>
      <xdr:rowOff>70633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7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61760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6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124036</xdr:rowOff>
    </xdr:from>
    <xdr:to>
      <xdr:col>46</xdr:col>
      <xdr:colOff>38100</xdr:colOff>
      <xdr:row>98</xdr:row>
      <xdr:rowOff>54186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45313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4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40977</xdr:rowOff>
    </xdr:from>
    <xdr:to>
      <xdr:col>41</xdr:col>
      <xdr:colOff>101600</xdr:colOff>
      <xdr:row>97</xdr:row>
      <xdr:rowOff>142577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159104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44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56290</xdr:rowOff>
    </xdr:from>
    <xdr:to>
      <xdr:col>36</xdr:col>
      <xdr:colOff>165100</xdr:colOff>
      <xdr:row>96</xdr:row>
      <xdr:rowOff>157890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1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2967</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29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37157</xdr:rowOff>
    </xdr:from>
    <xdr:to>
      <xdr:col>85</xdr:col>
      <xdr:colOff>127000</xdr:colOff>
      <xdr:row>38</xdr:row>
      <xdr:rowOff>80117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552257"/>
          <a:ext cx="838200" cy="4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41234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55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37157</xdr:rowOff>
    </xdr:from>
    <xdr:to>
      <xdr:col>81</xdr:col>
      <xdr:colOff>50800</xdr:colOff>
      <xdr:row>39</xdr:row>
      <xdr:rowOff>56131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52257"/>
          <a:ext cx="889000" cy="1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14145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70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25335</xdr:rowOff>
    </xdr:from>
    <xdr:to>
      <xdr:col>76</xdr:col>
      <xdr:colOff>114300</xdr:colOff>
      <xdr:row>39</xdr:row>
      <xdr:rowOff>56131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711885"/>
          <a:ext cx="889000" cy="3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19963</xdr:rowOff>
    </xdr:from>
    <xdr:to>
      <xdr:col>71</xdr:col>
      <xdr:colOff>177800</xdr:colOff>
      <xdr:row>39</xdr:row>
      <xdr:rowOff>25335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363613"/>
          <a:ext cx="889000" cy="34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157640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67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29317</xdr:rowOff>
    </xdr:from>
    <xdr:to>
      <xdr:col>85</xdr:col>
      <xdr:colOff>177800</xdr:colOff>
      <xdr:row>38</xdr:row>
      <xdr:rowOff>130917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4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52194</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39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157807</xdr:rowOff>
    </xdr:from>
    <xdr:to>
      <xdr:col>81</xdr:col>
      <xdr:colOff>101600</xdr:colOff>
      <xdr:row>38</xdr:row>
      <xdr:rowOff>87957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0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104484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2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5331</xdr:rowOff>
    </xdr:from>
    <xdr:to>
      <xdr:col>76</xdr:col>
      <xdr:colOff>165100</xdr:colOff>
      <xdr:row>39</xdr:row>
      <xdr:rowOff>106931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9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98058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78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145985</xdr:rowOff>
    </xdr:from>
    <xdr:to>
      <xdr:col>72</xdr:col>
      <xdr:colOff>38100</xdr:colOff>
      <xdr:row>39</xdr:row>
      <xdr:rowOff>76135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67262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7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140613</xdr:rowOff>
    </xdr:from>
    <xdr:to>
      <xdr:col>67</xdr:col>
      <xdr:colOff>101600</xdr:colOff>
      <xdr:row>37</xdr:row>
      <xdr:rowOff>70763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31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87290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0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80067</xdr:rowOff>
    </xdr:from>
    <xdr:to>
      <xdr:col>85</xdr:col>
      <xdr:colOff>127000</xdr:colOff>
      <xdr:row>57</xdr:row>
      <xdr:rowOff>92051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52717"/>
          <a:ext cx="838200" cy="1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92051</xdr:rowOff>
    </xdr:from>
    <xdr:to>
      <xdr:col>81</xdr:col>
      <xdr:colOff>50800</xdr:colOff>
      <xdr:row>57</xdr:row>
      <xdr:rowOff>92101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64701"/>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51323</xdr:rowOff>
    </xdr:from>
    <xdr:to>
      <xdr:col>76</xdr:col>
      <xdr:colOff>114300</xdr:colOff>
      <xdr:row>57</xdr:row>
      <xdr:rowOff>92101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823973"/>
          <a:ext cx="889000" cy="4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51323</xdr:rowOff>
    </xdr:from>
    <xdr:to>
      <xdr:col>71</xdr:col>
      <xdr:colOff>177800</xdr:colOff>
      <xdr:row>57</xdr:row>
      <xdr:rowOff>126378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23973"/>
          <a:ext cx="889000" cy="7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49257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29267</xdr:rowOff>
    </xdr:from>
    <xdr:to>
      <xdr:col>85</xdr:col>
      <xdr:colOff>177800</xdr:colOff>
      <xdr:row>57</xdr:row>
      <xdr:rowOff>130867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115644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41251</xdr:rowOff>
    </xdr:from>
    <xdr:to>
      <xdr:col>81</xdr:col>
      <xdr:colOff>101600</xdr:colOff>
      <xdr:row>57</xdr:row>
      <xdr:rowOff>142851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1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133978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41301</xdr:rowOff>
    </xdr:from>
    <xdr:to>
      <xdr:col>76</xdr:col>
      <xdr:colOff>165100</xdr:colOff>
      <xdr:row>57</xdr:row>
      <xdr:rowOff>142901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1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134028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523</xdr:rowOff>
    </xdr:from>
    <xdr:to>
      <xdr:col>72</xdr:col>
      <xdr:colOff>38100</xdr:colOff>
      <xdr:row>57</xdr:row>
      <xdr:rowOff>102123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7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75578</xdr:rowOff>
    </xdr:from>
    <xdr:to>
      <xdr:col>67</xdr:col>
      <xdr:colOff>101600</xdr:colOff>
      <xdr:row>58</xdr:row>
      <xdr:rowOff>5728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4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168305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4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125197</xdr:rowOff>
    </xdr:from>
    <xdr:to>
      <xdr:col>85</xdr:col>
      <xdr:colOff>127000</xdr:colOff>
      <xdr:row>78</xdr:row>
      <xdr:rowOff>139650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498297"/>
          <a:ext cx="838200" cy="1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119337</xdr:rowOff>
    </xdr:from>
    <xdr:to>
      <xdr:col>81</xdr:col>
      <xdr:colOff>50800</xdr:colOff>
      <xdr:row>78</xdr:row>
      <xdr:rowOff>125197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492437"/>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110274</xdr:rowOff>
    </xdr:from>
    <xdr:to>
      <xdr:col>76</xdr:col>
      <xdr:colOff>114300</xdr:colOff>
      <xdr:row>78</xdr:row>
      <xdr:rowOff>119337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83374"/>
          <a:ext cx="889000" cy="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110274</xdr:rowOff>
    </xdr:from>
    <xdr:to>
      <xdr:col>71</xdr:col>
      <xdr:colOff>177800</xdr:colOff>
      <xdr:row>78</xdr:row>
      <xdr:rowOff>136883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83374"/>
          <a:ext cx="8890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88850</xdr:rowOff>
    </xdr:from>
    <xdr:to>
      <xdr:col>85</xdr:col>
      <xdr:colOff>177800</xdr:colOff>
      <xdr:row>79</xdr:row>
      <xdr:rowOff>19000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313932"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8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74397</xdr:rowOff>
    </xdr:from>
    <xdr:to>
      <xdr:col>81</xdr:col>
      <xdr:colOff>101600</xdr:colOff>
      <xdr:row>79</xdr:row>
      <xdr:rowOff>4547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167124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54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68537</xdr:rowOff>
    </xdr:from>
    <xdr:to>
      <xdr:col>76</xdr:col>
      <xdr:colOff>165100</xdr:colOff>
      <xdr:row>78</xdr:row>
      <xdr:rowOff>170137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161264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3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59474</xdr:rowOff>
    </xdr:from>
    <xdr:to>
      <xdr:col>72</xdr:col>
      <xdr:colOff>38100</xdr:colOff>
      <xdr:row>78</xdr:row>
      <xdr:rowOff>161074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152201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52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86083</xdr:rowOff>
    </xdr:from>
    <xdr:to>
      <xdr:col>67</xdr:col>
      <xdr:colOff>101600</xdr:colOff>
      <xdr:row>79</xdr:row>
      <xdr:rowOff>16233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7360</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51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100112</xdr:rowOff>
    </xdr:from>
    <xdr:to>
      <xdr:col>85</xdr:col>
      <xdr:colOff>127000</xdr:colOff>
      <xdr:row>97</xdr:row>
      <xdr:rowOff>107212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730762"/>
          <a:ext cx="838200" cy="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100112</xdr:rowOff>
    </xdr:from>
    <xdr:to>
      <xdr:col>81</xdr:col>
      <xdr:colOff>50800</xdr:colOff>
      <xdr:row>97</xdr:row>
      <xdr:rowOff>105108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30762"/>
          <a:ext cx="8890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101949</xdr:rowOff>
    </xdr:from>
    <xdr:to>
      <xdr:col>76</xdr:col>
      <xdr:colOff>114300</xdr:colOff>
      <xdr:row>97</xdr:row>
      <xdr:rowOff>105108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732599"/>
          <a:ext cx="889000" cy="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101949</xdr:rowOff>
    </xdr:from>
    <xdr:to>
      <xdr:col>71</xdr:col>
      <xdr:colOff>177800</xdr:colOff>
      <xdr:row>97</xdr:row>
      <xdr:rowOff>107276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732599"/>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56412</xdr:rowOff>
    </xdr:from>
    <xdr:to>
      <xdr:col>85</xdr:col>
      <xdr:colOff>177800</xdr:colOff>
      <xdr:row>97</xdr:row>
      <xdr:rowOff>158012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142789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0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49312</xdr:rowOff>
    </xdr:from>
    <xdr:to>
      <xdr:col>81</xdr:col>
      <xdr:colOff>101600</xdr:colOff>
      <xdr:row>97</xdr:row>
      <xdr:rowOff>150912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7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142039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7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54308</xdr:rowOff>
    </xdr:from>
    <xdr:to>
      <xdr:col>76</xdr:col>
      <xdr:colOff>165100</xdr:colOff>
      <xdr:row>97</xdr:row>
      <xdr:rowOff>155908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147035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7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51149</xdr:rowOff>
    </xdr:from>
    <xdr:to>
      <xdr:col>72</xdr:col>
      <xdr:colOff>38100</xdr:colOff>
      <xdr:row>97</xdr:row>
      <xdr:rowOff>152749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8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143876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7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56476</xdr:rowOff>
    </xdr:from>
    <xdr:to>
      <xdr:col>67</xdr:col>
      <xdr:colOff>101600</xdr:colOff>
      <xdr:row>97</xdr:row>
      <xdr:rowOff>158076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149203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7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485,802</a:t>
          </a:r>
          <a:r>
            <a:rPr kumimoji="1" lang="ja-JP" altLang="ja-JP" sz="1100" b="0" i="0" baseline="0">
              <a:solidFill>
                <a:schemeClr val="dk1"/>
              </a:solidFill>
              <a:effectLst/>
              <a:latin typeface="+mn-lt"/>
              <a:ea typeface="+mn-ea"/>
              <a:cs typeface="+mn-cs"/>
            </a:rPr>
            <a:t>円となっている。主な構成項目である民生費は住民一人当たり</a:t>
          </a:r>
          <a:r>
            <a:rPr kumimoji="1" lang="en-US" altLang="ja-JP" sz="1100" b="0" i="0" baseline="0">
              <a:solidFill>
                <a:schemeClr val="dk1"/>
              </a:solidFill>
              <a:effectLst/>
              <a:latin typeface="+mn-lt"/>
              <a:ea typeface="+mn-ea"/>
              <a:cs typeface="+mn-cs"/>
            </a:rPr>
            <a:t>148,850</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であり、放課後児童クラブ用教室改修工事の実施などにより</a:t>
          </a:r>
          <a:r>
            <a:rPr kumimoji="1" lang="ja-JP" altLang="ja-JP" sz="1100" b="0" i="0" baseline="0">
              <a:solidFill>
                <a:schemeClr val="dk1"/>
              </a:solidFill>
              <a:effectLst/>
              <a:latin typeface="+mn-lt"/>
              <a:ea typeface="+mn-ea"/>
              <a:cs typeface="+mn-cs"/>
            </a:rPr>
            <a:t>前年</a:t>
          </a:r>
          <a:r>
            <a:rPr kumimoji="1" lang="ja-JP" altLang="en-US" sz="1100" b="0" i="0" baseline="0">
              <a:solidFill>
                <a:schemeClr val="dk1"/>
              </a:solidFill>
              <a:effectLst/>
              <a:latin typeface="+mn-lt"/>
              <a:ea typeface="+mn-ea"/>
              <a:cs typeface="+mn-cs"/>
            </a:rPr>
            <a:t>比</a:t>
          </a:r>
          <a:r>
            <a:rPr kumimoji="1" lang="en-US" altLang="ja-JP" sz="1100" b="0" i="0" baseline="0">
              <a:solidFill>
                <a:schemeClr val="dk1"/>
              </a:solidFill>
              <a:effectLst/>
              <a:latin typeface="+mn-lt"/>
              <a:ea typeface="+mn-ea"/>
              <a:cs typeface="+mn-cs"/>
            </a:rPr>
            <a:t>518</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増額となったが</a:t>
          </a:r>
          <a:r>
            <a:rPr kumimoji="1" lang="ja-JP" altLang="ja-JP" sz="1100" b="0" i="0" baseline="0">
              <a:solidFill>
                <a:schemeClr val="dk1"/>
              </a:solidFill>
              <a:effectLst/>
              <a:latin typeface="+mn-lt"/>
              <a:ea typeface="+mn-ea"/>
              <a:cs typeface="+mn-cs"/>
            </a:rPr>
            <a:t>、類似団体内順位で</a:t>
          </a:r>
          <a:r>
            <a:rPr kumimoji="1" lang="ja-JP" altLang="en-US" sz="1100" b="0" i="0" baseline="0">
              <a:solidFill>
                <a:schemeClr val="dk1"/>
              </a:solidFill>
              <a:effectLst/>
              <a:latin typeface="+mn-lt"/>
              <a:ea typeface="+mn-ea"/>
              <a:cs typeface="+mn-cs"/>
            </a:rPr>
            <a:t>は依然として低い水準にある</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r>
            <a:rPr kumimoji="1" lang="ja-JP" altLang="ja-JP" sz="1100" b="0" i="0" baseline="0">
              <a:solidFill>
                <a:schemeClr val="dk1"/>
              </a:solidFill>
              <a:effectLst/>
              <a:latin typeface="+mn-lt"/>
              <a:ea typeface="+mn-ea"/>
              <a:cs typeface="+mn-cs"/>
            </a:rPr>
            <a:t>総務費は、ふるさと納税推進事業費の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等により、住民一人当たり前年比で</a:t>
          </a:r>
          <a:r>
            <a:rPr kumimoji="1" lang="en-US" altLang="ja-JP" sz="1100" b="0" i="0" baseline="0">
              <a:solidFill>
                <a:schemeClr val="dk1"/>
              </a:solidFill>
              <a:effectLst/>
              <a:latin typeface="+mn-lt"/>
              <a:ea typeface="+mn-ea"/>
              <a:cs typeface="+mn-cs"/>
            </a:rPr>
            <a:t>999</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a:t>
          </a:r>
          <a:r>
            <a:rPr kumimoji="1" lang="en-US" altLang="ja-JP" sz="1100" b="0" i="0" baseline="0">
              <a:solidFill>
                <a:schemeClr val="dk1"/>
              </a:solidFill>
              <a:effectLst/>
              <a:latin typeface="+mn-lt"/>
              <a:ea typeface="+mn-ea"/>
              <a:cs typeface="+mn-cs"/>
            </a:rPr>
            <a:t>81,991</a:t>
          </a:r>
          <a:r>
            <a:rPr kumimoji="1" lang="ja-JP" altLang="ja-JP" sz="1100" b="0" i="0" baseline="0">
              <a:solidFill>
                <a:schemeClr val="dk1"/>
              </a:solidFill>
              <a:effectLst/>
              <a:latin typeface="+mn-lt"/>
              <a:ea typeface="+mn-ea"/>
              <a:cs typeface="+mn-cs"/>
            </a:rPr>
            <a:t>円となった。</a:t>
          </a:r>
          <a:endParaRPr lang="ja-JP" altLang="ja-JP" sz="1400">
            <a:effectLst/>
          </a:endParaRPr>
        </a:p>
        <a:p>
          <a:r>
            <a:rPr kumimoji="1" lang="ja-JP" altLang="en-US" sz="1100" b="0" i="0" baseline="0">
              <a:solidFill>
                <a:schemeClr val="dk1"/>
              </a:solidFill>
              <a:effectLst/>
              <a:latin typeface="+mn-lt"/>
              <a:ea typeface="+mn-ea"/>
              <a:cs typeface="+mn-cs"/>
            </a:rPr>
            <a:t>消防費</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垂直避難拠点整備や消防ポンプ車購入の皆減により前年比</a:t>
          </a:r>
          <a:r>
            <a:rPr kumimoji="1" lang="en-US" altLang="ja-JP" sz="1100" b="0" i="0" baseline="0">
              <a:solidFill>
                <a:schemeClr val="dk1"/>
              </a:solidFill>
              <a:effectLst/>
              <a:latin typeface="+mn-lt"/>
              <a:ea typeface="+mn-ea"/>
              <a:cs typeface="+mn-cs"/>
            </a:rPr>
            <a:t>2,631</a:t>
          </a:r>
          <a:r>
            <a:rPr kumimoji="1" lang="ja-JP" altLang="en-US" sz="1100" b="0" i="0" baseline="0">
              <a:solidFill>
                <a:schemeClr val="dk1"/>
              </a:solidFill>
              <a:effectLst/>
              <a:latin typeface="+mn-lt"/>
              <a:ea typeface="+mn-ea"/>
              <a:cs typeface="+mn-cs"/>
            </a:rPr>
            <a:t>円の減となったが、消防事務委託料の影響などにより、類似団体と比較し若干高い水準となっている。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山形県中山町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財政調整基金残高は、前年に引き続き積立の実施により昨年度比で</a:t>
          </a:r>
          <a:r>
            <a:rPr kumimoji="1" lang="en-US" altLang="ja-JP" sz="1100" b="0" i="0" baseline="0">
              <a:solidFill>
                <a:schemeClr val="dk1"/>
              </a:solidFill>
              <a:effectLst/>
              <a:latin typeface="+mn-lt"/>
              <a:ea typeface="+mn-ea"/>
              <a:cs typeface="+mn-cs"/>
            </a:rPr>
            <a:t>0.42</a:t>
          </a:r>
          <a:r>
            <a:rPr kumimoji="1" lang="ja-JP" altLang="ja-JP" sz="1100" b="0" i="0" baseline="0">
              <a:solidFill>
                <a:schemeClr val="dk1"/>
              </a:solidFill>
              <a:effectLst/>
              <a:latin typeface="+mn-lt"/>
              <a:ea typeface="+mn-ea"/>
              <a:cs typeface="+mn-cs"/>
            </a:rPr>
            <a:t>ポイント増加し</a:t>
          </a:r>
          <a:r>
            <a:rPr kumimoji="1" lang="en-US" altLang="ja-JP" sz="1100" b="0" i="0" baseline="0">
              <a:solidFill>
                <a:schemeClr val="dk1"/>
              </a:solidFill>
              <a:effectLst/>
              <a:latin typeface="+mn-lt"/>
              <a:ea typeface="+mn-ea"/>
              <a:cs typeface="+mn-cs"/>
            </a:rPr>
            <a:t>35.36</a:t>
          </a:r>
          <a:r>
            <a:rPr kumimoji="1" lang="ja-JP" altLang="ja-JP" sz="1100" b="0" i="0" baseline="0">
              <a:solidFill>
                <a:schemeClr val="dk1"/>
              </a:solidFill>
              <a:effectLst/>
              <a:latin typeface="+mn-lt"/>
              <a:ea typeface="+mn-ea"/>
              <a:cs typeface="+mn-cs"/>
            </a:rPr>
            <a:t>％となっている。実質収支額は</a:t>
          </a:r>
          <a:r>
            <a:rPr kumimoji="1" lang="ja-JP" altLang="en-US" sz="1100" b="0" i="0" baseline="0">
              <a:solidFill>
                <a:schemeClr val="dk1"/>
              </a:solidFill>
              <a:effectLst/>
              <a:latin typeface="+mn-lt"/>
              <a:ea typeface="+mn-ea"/>
              <a:cs typeface="+mn-cs"/>
            </a:rPr>
            <a:t>昨年同</a:t>
          </a:r>
          <a:r>
            <a:rPr kumimoji="1" lang="ja-JP" altLang="ja-JP"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8.13</a:t>
          </a:r>
          <a:r>
            <a:rPr kumimoji="1" lang="ja-JP" altLang="ja-JP" sz="1100" b="0" i="0" baseline="0">
              <a:solidFill>
                <a:schemeClr val="dk1"/>
              </a:solidFill>
              <a:effectLst/>
              <a:latin typeface="+mn-lt"/>
              <a:ea typeface="+mn-ea"/>
              <a:cs typeface="+mn-cs"/>
            </a:rPr>
            <a:t>％となった。実質単年度収支は、普通交付税等の減等により昨年度比で</a:t>
          </a:r>
          <a:r>
            <a:rPr kumimoji="1" lang="en-US" altLang="ja-JP" sz="1100" b="0" i="0" baseline="0">
              <a:solidFill>
                <a:schemeClr val="dk1"/>
              </a:solidFill>
              <a:effectLst/>
              <a:latin typeface="+mn-lt"/>
              <a:ea typeface="+mn-ea"/>
              <a:cs typeface="+mn-cs"/>
            </a:rPr>
            <a:t>0.04</a:t>
          </a:r>
          <a:r>
            <a:rPr kumimoji="1" lang="ja-JP" altLang="ja-JP" sz="1100" b="0" i="0" baseline="0">
              <a:solidFill>
                <a:schemeClr val="dk1"/>
              </a:solidFill>
              <a:effectLst/>
              <a:latin typeface="+mn-lt"/>
              <a:ea typeface="+mn-ea"/>
              <a:cs typeface="+mn-cs"/>
            </a:rPr>
            <a:t>ポイント減となったものの、</a:t>
          </a:r>
          <a:r>
            <a:rPr kumimoji="1" lang="en-US" altLang="ja-JP" sz="1100" b="0" i="0" baseline="0">
              <a:solidFill>
                <a:schemeClr val="dk1"/>
              </a:solidFill>
              <a:effectLst/>
              <a:latin typeface="+mn-lt"/>
              <a:ea typeface="+mn-ea"/>
              <a:cs typeface="+mn-cs"/>
            </a:rPr>
            <a:t>1.10</a:t>
          </a:r>
          <a:r>
            <a:rPr kumimoji="1" lang="ja-JP" altLang="ja-JP" sz="1100" b="0" i="0" baseline="0">
              <a:solidFill>
                <a:schemeClr val="dk1"/>
              </a:solidFill>
              <a:effectLst/>
              <a:latin typeface="+mn-lt"/>
              <a:ea typeface="+mn-ea"/>
              <a:cs typeface="+mn-cs"/>
            </a:rPr>
            <a:t>％の黒字となった。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今後も不測の事態への対応及び財政健全化の観点から、適正な水準の確保に努める。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山形県中山町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全ての会計が黒字決算のため、連結実質赤字比率はなく、黒字額が表示されている。</a:t>
          </a:r>
          <a:endParaRPr lang="ja-JP" altLang="ja-JP" sz="1400">
            <a:effectLst/>
          </a:endParaRPr>
        </a:p>
        <a:p>
          <a:r>
            <a:rPr kumimoji="1" lang="ja-JP" altLang="ja-JP" sz="1100">
              <a:solidFill>
                <a:schemeClr val="dk1"/>
              </a:solidFill>
              <a:effectLst/>
              <a:latin typeface="+mn-lt"/>
              <a:ea typeface="+mn-ea"/>
              <a:cs typeface="+mn-cs"/>
            </a:rPr>
            <a:t>　一般会計においては、単年度において収支が均衡するように努めているため、大規模で緊急的かつ突発的な状況が発生しない限り、赤字にはならないと考えている。</a:t>
          </a:r>
          <a:endParaRPr lang="ja-JP" altLang="ja-JP" sz="1400">
            <a:effectLst/>
          </a:endParaRPr>
        </a:p>
        <a:p>
          <a:r>
            <a:rPr kumimoji="1" lang="ja-JP" altLang="ja-JP" sz="1100" b="0" i="0" baseline="0">
              <a:solidFill>
                <a:schemeClr val="dk1"/>
              </a:solidFill>
              <a:effectLst/>
              <a:latin typeface="+mn-lt"/>
              <a:ea typeface="+mn-ea"/>
              <a:cs typeface="+mn-cs"/>
            </a:rPr>
            <a:t>　各特別会計においては、人口減少により医療サービス等の受給者や下水道利用者が減少していく見込みであることから、保険料や使用料金の見直しにより料金体制の適正化を図ること等により今後も赤字額を出さないように努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山形県中山町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26</a:t>
          </a:r>
          <a:r>
            <a:rPr kumimoji="1" lang="ja-JP" altLang="en-US"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度までの中山中学校建設事業により、多額の建設地方債を発行したこと及び令和元年度に防災行政無線整備事業や町営住宅整備事業の実施により多額の起債を発行したことや、令和４年度借入の除雪機械更新事業の元金償還開始による元利償還金の増加等があった一方で、平成２４年度借入の役場耐震補強工事、中央公民館耐震補強工事等の償還完了による減少が大きかったこと等により</a:t>
          </a:r>
          <a:r>
            <a:rPr kumimoji="1" lang="ja-JP" altLang="ja-JP" sz="1100" b="0" i="0" baseline="0">
              <a:solidFill>
                <a:schemeClr val="dk1"/>
              </a:solidFill>
              <a:effectLst/>
              <a:latin typeface="+mn-lt"/>
              <a:ea typeface="+mn-ea"/>
              <a:cs typeface="+mn-cs"/>
            </a:rPr>
            <a:t>分子が</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となっている。</a:t>
          </a:r>
          <a:endParaRPr lang="ja-JP" altLang="ja-JP" sz="1400">
            <a:effectLst/>
          </a:endParaRPr>
        </a:p>
        <a:p>
          <a:r>
            <a:rPr kumimoji="1" lang="ja-JP" altLang="ja-JP" sz="1100" b="0" i="0" baseline="0">
              <a:solidFill>
                <a:schemeClr val="dk1"/>
              </a:solidFill>
              <a:effectLst/>
              <a:latin typeface="+mn-lt"/>
              <a:ea typeface="+mn-ea"/>
              <a:cs typeface="+mn-cs"/>
            </a:rPr>
            <a:t>　現時点において大規模事業の計画はないため、今後は既往債の償還に合わせて実質公債費比率も低くなる見込みである。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満期一括償還地方債の借入に係る積立てはない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山形県中山町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年度から始まった中山中学校建設事業により地方債残高が一気に増加し、事業開始前に比べ</a:t>
          </a:r>
          <a:r>
            <a:rPr kumimoji="1" lang="en-US" altLang="ja-JP" sz="1100" b="0" i="0" baseline="0">
              <a:solidFill>
                <a:schemeClr val="dk1"/>
              </a:solidFill>
              <a:effectLst/>
              <a:latin typeface="+mn-lt"/>
              <a:ea typeface="+mn-ea"/>
              <a:cs typeface="+mn-cs"/>
            </a:rPr>
            <a:t>2,000</a:t>
          </a:r>
          <a:r>
            <a:rPr kumimoji="1" lang="ja-JP" altLang="ja-JP" sz="1100" b="0" i="0" baseline="0">
              <a:solidFill>
                <a:schemeClr val="dk1"/>
              </a:solidFill>
              <a:effectLst/>
              <a:latin typeface="+mn-lt"/>
              <a:ea typeface="+mn-ea"/>
              <a:cs typeface="+mn-cs"/>
            </a:rPr>
            <a:t>百万円弱増加。令和元年度においても、町営住宅建設事業と防災行政無線整備事業の実施による多額の起債で地方債残高が増加したが、近年は大規模事業の実施がなかったこと等により既往債の償還による地方債の現在高の減少等の理由により将来負担比率は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将来負担比率の分子は平成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年度をピークに減少しており、今後も減少していくものと見込まれる。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山形県中山町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中山町ふるさと応援基金の増等により特定目的基金残高について、約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百万円の増加した。</a:t>
          </a:r>
          <a:endParaRPr lang="ja-JP" altLang="ja-JP" sz="1400">
            <a:effectLst/>
          </a:endParaRPr>
        </a:p>
        <a:p>
          <a:r>
            <a:rPr kumimoji="1" lang="ja-JP" altLang="ja-JP" sz="1100">
              <a:solidFill>
                <a:schemeClr val="dk1"/>
              </a:solidFill>
              <a:effectLst/>
              <a:latin typeface="+mn-lt"/>
              <a:ea typeface="+mn-ea"/>
              <a:cs typeface="+mn-cs"/>
            </a:rPr>
            <a:t>　また、財政調整基金残高が</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百万円増加したことにより、基金全体としては</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百万円の増加となった。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までどおり、各目的基金の適切な運用と、減債基金、財政調整基金のバランスを考え運用する。なお、財政調整基金については、今後の不測の事態への対応や公共施設の大規模修繕や更新等に備え、一定額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・中山町ふるさと応援基金：ふるさと納税寄附金を寄附者の意思に基づき、適正に管理、運用することを目的とする。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・中山町消防施設等整備基金：消防施設及び消防資機材の整備に係る経費に充てる。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・中山町小・中学校施設等整備基金：小・中学校施設等の整備に係る経費に充てる。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・中山町ひまわり温泉整備基金：ひまわり温泉を継続的に使用し、施設及び環境整備並びに施設の維持管理に係る経費に充てる。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山町地域福祉基金：町内において民間団体が行う高齢者等の保健の向上及び福祉の増進を図るための活動を支援することにより高齢者が安らかな生活を営むことができる地域社会の形成に資することを目的とす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・中山町ふるさと応援基金：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年度は、ふるさと納税が好調であったことから事業に係る経費を差し引いた金額</a:t>
          </a:r>
          <a:r>
            <a:rPr kumimoji="1" lang="en-US" altLang="ja-JP" sz="1100" b="0" i="0" baseline="0">
              <a:solidFill>
                <a:schemeClr val="dk1"/>
              </a:solidFill>
              <a:effectLst/>
              <a:latin typeface="+mn-lt"/>
              <a:ea typeface="+mn-ea"/>
              <a:cs typeface="+mn-cs"/>
            </a:rPr>
            <a:t>141</a:t>
          </a:r>
          <a:r>
            <a:rPr kumimoji="1" lang="ja-JP" altLang="ja-JP" sz="1100" b="0" i="0" baseline="0">
              <a:solidFill>
                <a:schemeClr val="dk1"/>
              </a:solidFill>
              <a:effectLst/>
              <a:latin typeface="+mn-lt"/>
              <a:ea typeface="+mn-ea"/>
              <a:cs typeface="+mn-cs"/>
            </a:rPr>
            <a:t>百万円を積立て、また、使途に沿った事業の財源として</a:t>
          </a:r>
          <a:r>
            <a:rPr kumimoji="1" lang="en-US" altLang="ja-JP" sz="1100" b="0" i="0" baseline="0">
              <a:solidFill>
                <a:schemeClr val="dk1"/>
              </a:solidFill>
              <a:effectLst/>
              <a:latin typeface="+mn-lt"/>
              <a:ea typeface="+mn-ea"/>
              <a:cs typeface="+mn-cs"/>
            </a:rPr>
            <a:t>83</a:t>
          </a:r>
          <a:r>
            <a:rPr kumimoji="1" lang="ja-JP" altLang="ja-JP" sz="1100" b="0" i="0" baseline="0">
              <a:solidFill>
                <a:schemeClr val="dk1"/>
              </a:solidFill>
              <a:effectLst/>
              <a:latin typeface="+mn-lt"/>
              <a:ea typeface="+mn-ea"/>
              <a:cs typeface="+mn-cs"/>
            </a:rPr>
            <a:t>百万円を取崩し、</a:t>
          </a:r>
          <a:r>
            <a:rPr kumimoji="1" lang="en-US" altLang="ja-JP" sz="1100" b="0" i="0" baseline="0">
              <a:solidFill>
                <a:schemeClr val="dk1"/>
              </a:solidFill>
              <a:effectLst/>
              <a:latin typeface="+mn-lt"/>
              <a:ea typeface="+mn-ea"/>
              <a:cs typeface="+mn-cs"/>
            </a:rPr>
            <a:t>58</a:t>
          </a:r>
          <a:r>
            <a:rPr kumimoji="1" lang="ja-JP" altLang="ja-JP" sz="1100" b="0" i="0" baseline="0">
              <a:solidFill>
                <a:schemeClr val="dk1"/>
              </a:solidFill>
              <a:effectLst/>
              <a:latin typeface="+mn-lt"/>
              <a:ea typeface="+mn-ea"/>
              <a:cs typeface="+mn-cs"/>
            </a:rPr>
            <a:t>百万円の増となった。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・中山町ひまわり温泉整備基金：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施設の大規模改修などに充当しており令和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年度においては</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百万円ほど取崩している。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・老朽化している庁舎の建設や町有施設の改修に対応するための基金の設置を検討していく。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百万円積立し、取り崩しをしなかったため前年度と比較すると</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1,191</a:t>
          </a:r>
          <a:r>
            <a:rPr kumimoji="1" lang="ja-JP" altLang="ja-JP" sz="1100">
              <a:solidFill>
                <a:schemeClr val="dk1"/>
              </a:solidFill>
              <a:effectLst/>
              <a:latin typeface="+mn-lt"/>
              <a:ea typeface="+mn-ea"/>
              <a:cs typeface="+mn-cs"/>
            </a:rPr>
            <a:t>百万円の残高となった。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災害対応や、今後検討する施設更新や大規模改修等の臨時的な財政需要に備えるため、標準財政規模の</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％の残高を確保するよう努める。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令和元年度に行った防災行政無線整備事業に係る地方債について、将来の償還に充てるため、毎年度</a:t>
          </a:r>
          <a:r>
            <a:rPr kumimoji="1" lang="en-US" altLang="ja-JP" sz="1100" b="0" i="0" baseline="0">
              <a:solidFill>
                <a:schemeClr val="dk1"/>
              </a:solidFill>
              <a:effectLst/>
              <a:latin typeface="+mn-lt"/>
              <a:ea typeface="+mn-ea"/>
              <a:cs typeface="+mn-cs"/>
            </a:rPr>
            <a:t>9</a:t>
          </a:r>
          <a:r>
            <a:rPr kumimoji="1" lang="ja-JP" altLang="ja-JP" sz="1100" b="0" i="0" baseline="0">
              <a:solidFill>
                <a:schemeClr val="dk1"/>
              </a:solidFill>
              <a:effectLst/>
              <a:latin typeface="+mn-lt"/>
              <a:ea typeface="+mn-ea"/>
              <a:cs typeface="+mn-cs"/>
            </a:rPr>
            <a:t>百万円の積立てを実施している。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上記積立を継続し、同地方債の償還に合わせ、その財源として取り崩しを予定している。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5452958</v>
      </c>
      <c r="BO4" s="449"/>
      <c r="BP4" s="449"/>
      <c r="BQ4" s="449"/>
      <c r="BR4" s="449"/>
      <c r="BS4" s="449"/>
      <c r="BT4" s="449"/>
      <c r="BU4" s="450"/>
      <c r="BV4" s="448">
        <v>5682282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8.1</v>
      </c>
      <c r="CU4" s="589"/>
      <c r="CV4" s="589"/>
      <c r="CW4" s="589"/>
      <c r="CX4" s="589"/>
      <c r="CY4" s="589"/>
      <c r="CZ4" s="589"/>
      <c r="DA4" s="590"/>
      <c r="DB4" s="588">
        <v>8.1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5144650</v>
      </c>
      <c r="BO5" s="420"/>
      <c r="BP5" s="420"/>
      <c r="BQ5" s="420"/>
      <c r="BR5" s="420"/>
      <c r="BS5" s="420"/>
      <c r="BT5" s="420"/>
      <c r="BU5" s="421"/>
      <c r="BV5" s="419">
        <v>5404017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94.9</v>
      </c>
      <c r="CU5" s="417"/>
      <c r="CV5" s="417"/>
      <c r="CW5" s="417"/>
      <c r="CX5" s="417"/>
      <c r="CY5" s="417"/>
      <c r="CZ5" s="417"/>
      <c r="DA5" s="418"/>
      <c r="DB5" s="416">
        <v>94.3</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308308</v>
      </c>
      <c r="BO6" s="420"/>
      <c r="BP6" s="420"/>
      <c r="BQ6" s="420"/>
      <c r="BR6" s="420"/>
      <c r="BS6" s="420"/>
      <c r="BT6" s="420"/>
      <c r="BU6" s="421"/>
      <c r="BV6" s="419">
        <v>278265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95.5</v>
      </c>
      <c r="CU6" s="563"/>
      <c r="CV6" s="563"/>
      <c r="CW6" s="563"/>
      <c r="CX6" s="563"/>
      <c r="CY6" s="563"/>
      <c r="CZ6" s="563"/>
      <c r="DA6" s="564"/>
      <c r="DB6" s="562">
        <v>95.4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34521</v>
      </c>
      <c r="BO7" s="420"/>
      <c r="BP7" s="420"/>
      <c r="BQ7" s="420"/>
      <c r="BR7" s="420"/>
      <c r="BS7" s="420"/>
      <c r="BT7" s="420"/>
      <c r="BU7" s="421"/>
      <c r="BV7" s="419">
        <v>8644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3369486</v>
      </c>
      <c r="CU7" s="420"/>
      <c r="CV7" s="420"/>
      <c r="CW7" s="420"/>
      <c r="CX7" s="420"/>
      <c r="CY7" s="420"/>
      <c r="CZ7" s="420"/>
      <c r="DA7" s="421"/>
      <c r="DB7" s="419">
        <v>3315720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273787</v>
      </c>
      <c r="BO8" s="420"/>
      <c r="BP8" s="420"/>
      <c r="BQ8" s="420"/>
      <c r="BR8" s="420"/>
      <c r="BS8" s="420"/>
      <c r="BT8" s="420"/>
      <c r="BU8" s="421"/>
      <c r="BV8" s="419">
        <v>269621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0.35</v>
      </c>
      <c r="CU8" s="523"/>
      <c r="CV8" s="523"/>
      <c r="CW8" s="523"/>
      <c r="CX8" s="523"/>
      <c r="CY8" s="523"/>
      <c r="CZ8" s="523"/>
      <c r="DA8" s="524"/>
      <c r="DB8" s="522">
        <v>0.35</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10746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4166</v>
      </c>
      <c r="BO9" s="420"/>
      <c r="BP9" s="420"/>
      <c r="BQ9" s="420"/>
      <c r="BR9" s="420"/>
      <c r="BS9" s="420"/>
      <c r="BT9" s="420"/>
      <c r="BU9" s="421"/>
      <c r="BV9" s="419">
        <v>-51270</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v>
      </c>
      <c r="CU9" s="417"/>
      <c r="CV9" s="417"/>
      <c r="CW9" s="417"/>
      <c r="CX9" s="417"/>
      <c r="CY9" s="417"/>
      <c r="CZ9" s="417"/>
      <c r="DA9" s="418"/>
      <c r="DB9" s="416">
        <v>11.9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11363</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32930</v>
      </c>
      <c r="BO10" s="420"/>
      <c r="BP10" s="420"/>
      <c r="BQ10" s="420"/>
      <c r="BR10" s="420"/>
      <c r="BS10" s="420"/>
      <c r="BT10" s="420"/>
      <c r="BU10" s="421"/>
      <c r="BV10" s="419">
        <v>89117</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10590</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127</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10516</v>
      </c>
      <c r="S13" s="507"/>
      <c r="T13" s="507"/>
      <c r="U13" s="507"/>
      <c r="V13" s="508"/>
      <c r="W13" s="509" t="s">
        <v>131</v>
      </c>
      <c r="X13" s="405"/>
      <c r="Y13" s="405"/>
      <c r="Z13" s="405"/>
      <c r="AA13" s="405"/>
      <c r="AB13" s="406"/>
      <c r="AC13" s="372">
        <v>498</v>
      </c>
      <c r="AD13" s="373"/>
      <c r="AE13" s="373"/>
      <c r="AF13" s="373"/>
      <c r="AG13" s="374"/>
      <c r="AH13" s="372">
        <v>651</v>
      </c>
      <c r="AI13" s="373"/>
      <c r="AJ13" s="373"/>
      <c r="AK13" s="373"/>
      <c r="AL13" s="432"/>
      <c r="AM13" s="476" t="s">
        <v>132</v>
      </c>
      <c r="AN13" s="376"/>
      <c r="AO13" s="376"/>
      <c r="AP13" s="376"/>
      <c r="AQ13" s="376"/>
      <c r="AR13" s="376"/>
      <c r="AS13" s="376"/>
      <c r="AT13" s="377"/>
      <c r="AU13" s="477" t="s">
        <v>127</v>
      </c>
      <c r="AV13" s="478"/>
      <c r="AW13" s="478"/>
      <c r="AX13" s="478"/>
      <c r="AY13" s="433" t="s">
        <v>133</v>
      </c>
      <c r="AZ13" s="434"/>
      <c r="BA13" s="434"/>
      <c r="BB13" s="434"/>
      <c r="BC13" s="434"/>
      <c r="BD13" s="434"/>
      <c r="BE13" s="434"/>
      <c r="BF13" s="434"/>
      <c r="BG13" s="434"/>
      <c r="BH13" s="434"/>
      <c r="BI13" s="434"/>
      <c r="BJ13" s="434"/>
      <c r="BK13" s="434"/>
      <c r="BL13" s="434"/>
      <c r="BM13" s="435"/>
      <c r="BN13" s="419">
        <v>37096</v>
      </c>
      <c r="BO13" s="420"/>
      <c r="BP13" s="420"/>
      <c r="BQ13" s="420"/>
      <c r="BR13" s="420"/>
      <c r="BS13" s="420"/>
      <c r="BT13" s="420"/>
      <c r="BU13" s="421"/>
      <c r="BV13" s="419">
        <v>37847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11.7</v>
      </c>
      <c r="CU13" s="417"/>
      <c r="CV13" s="417"/>
      <c r="CW13" s="417"/>
      <c r="CX13" s="417"/>
      <c r="CY13" s="417"/>
      <c r="CZ13" s="417"/>
      <c r="DA13" s="418"/>
      <c r="DB13" s="416">
        <v>12</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10722</v>
      </c>
      <c r="S14" s="507"/>
      <c r="T14" s="507"/>
      <c r="U14" s="507"/>
      <c r="V14" s="508"/>
      <c r="W14" s="510"/>
      <c r="X14" s="408"/>
      <c r="Y14" s="408"/>
      <c r="Z14" s="408"/>
      <c r="AA14" s="408"/>
      <c r="AB14" s="409"/>
      <c r="AC14" s="499">
        <v>9.1999999999999993</v>
      </c>
      <c r="AD14" s="500"/>
      <c r="AE14" s="500"/>
      <c r="AF14" s="500"/>
      <c r="AG14" s="501"/>
      <c r="AH14" s="499">
        <v>11.2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28</v>
      </c>
      <c r="CU14" s="517"/>
      <c r="CV14" s="517"/>
      <c r="CW14" s="517"/>
      <c r="CX14" s="517"/>
      <c r="CY14" s="517"/>
      <c r="CZ14" s="517"/>
      <c r="DA14" s="518"/>
      <c r="DB14" s="516">
        <v>43.4</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10659</v>
      </c>
      <c r="S15" s="507"/>
      <c r="T15" s="507"/>
      <c r="U15" s="507"/>
      <c r="V15" s="508"/>
      <c r="W15" s="509" t="s">
        <v>137</v>
      </c>
      <c r="X15" s="405"/>
      <c r="Y15" s="405"/>
      <c r="Z15" s="405"/>
      <c r="AA15" s="405"/>
      <c r="AB15" s="406"/>
      <c r="AC15" s="372">
        <v>1662</v>
      </c>
      <c r="AD15" s="373"/>
      <c r="AE15" s="373"/>
      <c r="AF15" s="373"/>
      <c r="AG15" s="374"/>
      <c r="AH15" s="372">
        <v>1772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1089217</v>
      </c>
      <c r="BO15" s="449"/>
      <c r="BP15" s="449"/>
      <c r="BQ15" s="449"/>
      <c r="BR15" s="449"/>
      <c r="BS15" s="449"/>
      <c r="BT15" s="449"/>
      <c r="BU15" s="450"/>
      <c r="BV15" s="448">
        <v>1058804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30.6</v>
      </c>
      <c r="AD16" s="500"/>
      <c r="AE16" s="500"/>
      <c r="AF16" s="500"/>
      <c r="AG16" s="501"/>
      <c r="AH16" s="499">
        <v>30.6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3091375</v>
      </c>
      <c r="BO16" s="420"/>
      <c r="BP16" s="420"/>
      <c r="BQ16" s="420"/>
      <c r="BR16" s="420"/>
      <c r="BS16" s="420"/>
      <c r="BT16" s="420"/>
      <c r="BU16" s="421"/>
      <c r="BV16" s="419">
        <v>3022854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3278</v>
      </c>
      <c r="AD17" s="373"/>
      <c r="AE17" s="373"/>
      <c r="AF17" s="373"/>
      <c r="AG17" s="374"/>
      <c r="AH17" s="372">
        <v>3371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1348842</v>
      </c>
      <c r="BO17" s="420"/>
      <c r="BP17" s="420"/>
      <c r="BQ17" s="420"/>
      <c r="BR17" s="420"/>
      <c r="BS17" s="420"/>
      <c r="BT17" s="420"/>
      <c r="BU17" s="421"/>
      <c r="BV17" s="419">
        <v>1311013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31.15</v>
      </c>
      <c r="M18" s="472"/>
      <c r="N18" s="472"/>
      <c r="O18" s="472"/>
      <c r="P18" s="472"/>
      <c r="Q18" s="472"/>
      <c r="R18" s="473"/>
      <c r="S18" s="473"/>
      <c r="T18" s="473"/>
      <c r="U18" s="473"/>
      <c r="V18" s="474"/>
      <c r="W18" s="490"/>
      <c r="X18" s="491"/>
      <c r="Y18" s="491"/>
      <c r="Z18" s="491"/>
      <c r="AA18" s="491"/>
      <c r="AB18" s="515"/>
      <c r="AC18" s="389">
        <v>60.3</v>
      </c>
      <c r="AD18" s="390"/>
      <c r="AE18" s="390"/>
      <c r="AF18" s="390"/>
      <c r="AG18" s="475"/>
      <c r="AH18" s="389">
        <v>58.2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3205976</v>
      </c>
      <c r="BO18" s="420"/>
      <c r="BP18" s="420"/>
      <c r="BQ18" s="420"/>
      <c r="BR18" s="420"/>
      <c r="BS18" s="420"/>
      <c r="BT18" s="420"/>
      <c r="BU18" s="421"/>
      <c r="BV18" s="419">
        <v>3179528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345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3951322</v>
      </c>
      <c r="BO19" s="420"/>
      <c r="BP19" s="420"/>
      <c r="BQ19" s="420"/>
      <c r="BR19" s="420"/>
      <c r="BS19" s="420"/>
      <c r="BT19" s="420"/>
      <c r="BU19" s="421"/>
      <c r="BV19" s="419">
        <v>4161995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3515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4618200</v>
      </c>
      <c r="BO22" s="449"/>
      <c r="BP22" s="449"/>
      <c r="BQ22" s="449"/>
      <c r="BR22" s="449"/>
      <c r="BS22" s="449"/>
      <c r="BT22" s="449"/>
      <c r="BU22" s="450"/>
      <c r="BV22" s="448">
        <v>4954258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4225654</v>
      </c>
      <c r="BO23" s="420"/>
      <c r="BP23" s="420"/>
      <c r="BQ23" s="420"/>
      <c r="BR23" s="420"/>
      <c r="BS23" s="420"/>
      <c r="BT23" s="420"/>
      <c r="BU23" s="421"/>
      <c r="BV23" s="419">
        <v>4461252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7380</v>
      </c>
      <c r="R24" s="373"/>
      <c r="S24" s="373"/>
      <c r="T24" s="373"/>
      <c r="U24" s="373"/>
      <c r="V24" s="374"/>
      <c r="W24" s="462"/>
      <c r="X24" s="399"/>
      <c r="Y24" s="400"/>
      <c r="Z24" s="375" t="s">
        <v>162</v>
      </c>
      <c r="AA24" s="376"/>
      <c r="AB24" s="376"/>
      <c r="AC24" s="376"/>
      <c r="AD24" s="376"/>
      <c r="AE24" s="376"/>
      <c r="AF24" s="376"/>
      <c r="AG24" s="377"/>
      <c r="AH24" s="372">
        <v>88</v>
      </c>
      <c r="AI24" s="373"/>
      <c r="AJ24" s="373"/>
      <c r="AK24" s="373"/>
      <c r="AL24" s="374"/>
      <c r="AM24" s="372">
        <v>267168</v>
      </c>
      <c r="AN24" s="373"/>
      <c r="AO24" s="373"/>
      <c r="AP24" s="373"/>
      <c r="AQ24" s="373"/>
      <c r="AR24" s="374"/>
      <c r="AS24" s="372">
        <v>3036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2934765</v>
      </c>
      <c r="BO24" s="420"/>
      <c r="BP24" s="420"/>
      <c r="BQ24" s="420"/>
      <c r="BR24" s="420"/>
      <c r="BS24" s="420"/>
      <c r="BT24" s="420"/>
      <c r="BU24" s="421"/>
      <c r="BV24" s="419">
        <v>3071429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6033</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322494</v>
      </c>
      <c r="BO25" s="449"/>
      <c r="BP25" s="449"/>
      <c r="BQ25" s="449"/>
      <c r="BR25" s="449"/>
      <c r="BS25" s="449"/>
      <c r="BT25" s="449"/>
      <c r="BU25" s="450"/>
      <c r="BV25" s="448">
        <v>298012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5675</v>
      </c>
      <c r="R26" s="373"/>
      <c r="S26" s="373"/>
      <c r="T26" s="373"/>
      <c r="U26" s="373"/>
      <c r="V26" s="374"/>
      <c r="W26" s="462"/>
      <c r="X26" s="399"/>
      <c r="Y26" s="400"/>
      <c r="Z26" s="375" t="s">
        <v>168</v>
      </c>
      <c r="AA26" s="430"/>
      <c r="AB26" s="430"/>
      <c r="AC26" s="430"/>
      <c r="AD26" s="430"/>
      <c r="AE26" s="430"/>
      <c r="AF26" s="430"/>
      <c r="AG26" s="431"/>
      <c r="AH26" s="372">
        <v>4</v>
      </c>
      <c r="AI26" s="373"/>
      <c r="AJ26" s="373"/>
      <c r="AK26" s="373"/>
      <c r="AL26" s="374"/>
      <c r="AM26" s="372">
        <v>14432</v>
      </c>
      <c r="AN26" s="373"/>
      <c r="AO26" s="373"/>
      <c r="AP26" s="373"/>
      <c r="AQ26" s="373"/>
      <c r="AR26" s="374"/>
      <c r="AS26" s="372">
        <v>3608</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3100</v>
      </c>
      <c r="R27" s="373"/>
      <c r="S27" s="373"/>
      <c r="T27" s="373"/>
      <c r="U27" s="373"/>
      <c r="V27" s="374"/>
      <c r="W27" s="462"/>
      <c r="X27" s="399"/>
      <c r="Y27" s="400"/>
      <c r="Z27" s="375" t="s">
        <v>171</v>
      </c>
      <c r="AA27" s="376"/>
      <c r="AB27" s="376"/>
      <c r="AC27" s="376"/>
      <c r="AD27" s="376"/>
      <c r="AE27" s="376"/>
      <c r="AF27" s="376"/>
      <c r="AG27" s="377"/>
      <c r="AH27" s="372">
        <v>1</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121</v>
      </c>
      <c r="BO27" s="454"/>
      <c r="BP27" s="454"/>
      <c r="BQ27" s="454"/>
      <c r="BR27" s="454"/>
      <c r="BS27" s="454"/>
      <c r="BT27" s="454"/>
      <c r="BU27" s="455"/>
      <c r="BV27" s="453" t="s">
        <v>121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2550</v>
      </c>
      <c r="R28" s="373"/>
      <c r="S28" s="373"/>
      <c r="T28" s="373"/>
      <c r="U28" s="373"/>
      <c r="V28" s="374"/>
      <c r="W28" s="462"/>
      <c r="X28" s="399"/>
      <c r="Y28" s="400"/>
      <c r="Z28" s="375" t="s">
        <v>175</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1191475</v>
      </c>
      <c r="BO28" s="449"/>
      <c r="BP28" s="449"/>
      <c r="BQ28" s="449"/>
      <c r="BR28" s="449"/>
      <c r="BS28" s="449"/>
      <c r="BT28" s="449"/>
      <c r="BU28" s="450"/>
      <c r="BV28" s="448">
        <v>1158545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8</v>
      </c>
      <c r="M29" s="373"/>
      <c r="N29" s="373"/>
      <c r="O29" s="373"/>
      <c r="P29" s="374"/>
      <c r="Q29" s="372">
        <v>2400</v>
      </c>
      <c r="R29" s="373"/>
      <c r="S29" s="373"/>
      <c r="T29" s="373"/>
      <c r="U29" s="373"/>
      <c r="V29" s="374"/>
      <c r="W29" s="463"/>
      <c r="X29" s="464"/>
      <c r="Y29" s="465"/>
      <c r="Z29" s="375" t="s">
        <v>178</v>
      </c>
      <c r="AA29" s="376"/>
      <c r="AB29" s="376"/>
      <c r="AC29" s="376"/>
      <c r="AD29" s="376"/>
      <c r="AE29" s="376"/>
      <c r="AF29" s="376"/>
      <c r="AG29" s="377"/>
      <c r="AH29" s="372">
        <v>89</v>
      </c>
      <c r="AI29" s="373"/>
      <c r="AJ29" s="373"/>
      <c r="AK29" s="373"/>
      <c r="AL29" s="374"/>
      <c r="AM29" s="372">
        <v>271354</v>
      </c>
      <c r="AN29" s="373"/>
      <c r="AO29" s="373"/>
      <c r="AP29" s="373"/>
      <c r="AQ29" s="373"/>
      <c r="AR29" s="374"/>
      <c r="AS29" s="372">
        <v>3049</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230275</v>
      </c>
      <c r="BO29" s="420"/>
      <c r="BP29" s="420"/>
      <c r="BQ29" s="420"/>
      <c r="BR29" s="420"/>
      <c r="BS29" s="420"/>
      <c r="BT29" s="420"/>
      <c r="BU29" s="421"/>
      <c r="BV29" s="419">
        <v>221153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100.4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744061</v>
      </c>
      <c r="BO30" s="454"/>
      <c r="BP30" s="454"/>
      <c r="BQ30" s="454"/>
      <c r="BR30" s="454"/>
      <c r="BS30" s="454"/>
      <c r="BT30" s="454"/>
      <c r="BU30" s="455"/>
      <c r="BV30" s="453">
        <v>733760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農業集落排水特別会計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山形県消防補償等組合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中山町振興公社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IF('各会計、関係団体の財政状況及び健全化判断比率'!B32="","",'各会計、関係団体の財政状況及び健全化判断比率'!B32)</f>
        <v>公共下水道事業特別会計</v>
      </c>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山形県自治会館管理組合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中山町商工観光公社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山形県市町村職員退職手当組合</v>
      </c>
      <c r="BZ36" s="368"/>
      <c r="CA36" s="368"/>
      <c r="CB36" s="368"/>
      <c r="CC36" s="368"/>
      <c r="CD36" s="368"/>
      <c r="CE36" s="368"/>
      <c r="CF36" s="368"/>
      <c r="CG36" s="368"/>
      <c r="CH36" s="368"/>
      <c r="CI36" s="368"/>
      <c r="CJ36" s="368"/>
      <c r="CK36" s="368"/>
      <c r="CL36" s="368"/>
      <c r="CM36" s="368"/>
      <c r="CN36" s="181"/>
      <c r="CO36" s="367">
        <f t="shared" si="3"/>
        <v>16</v>
      </c>
      <c r="CP36" s="367"/>
      <c r="CQ36" s="368" t="str">
        <f>IF('各会計、関係団体の財政状況及び健全化判断比率'!BS9="","",'各会計、関係団体の財政状況及び健全化判断比率'!BS9)</f>
        <v>山形県東村山郡中山町土地開発公社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山形広域環境事務組合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山形県後期高齢者医療広域連合（普通会計分）</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山形県後期高齢者医療広域連合（事業会計分）</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最上川中部水道企業団</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B6/L0CssY7H1U9RB5O36N0qUjJUtkQRymChLjzcG0kOS0PbCeFRqyJU6hlCGPyOOws4zL13AhsVm695D5Dtixw==" saltValue="/KFAW5yjyNjHfz112hdHK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1032458</v>
      </c>
      <c r="S5" s="677"/>
      <c r="T5" s="677"/>
      <c r="U5" s="677"/>
      <c r="V5" s="677"/>
      <c r="W5" s="677"/>
      <c r="X5" s="677"/>
      <c r="Y5" s="702"/>
      <c r="Z5" s="715">
        <v>18.899999999999999</v>
      </c>
      <c r="AA5" s="715"/>
      <c r="AB5" s="715"/>
      <c r="AC5" s="715"/>
      <c r="AD5" s="716">
        <v>1032458</v>
      </c>
      <c r="AE5" s="716"/>
      <c r="AF5" s="716"/>
      <c r="AG5" s="716"/>
      <c r="AH5" s="716"/>
      <c r="AI5" s="716"/>
      <c r="AJ5" s="716"/>
      <c r="AK5" s="716"/>
      <c r="AL5" s="703">
        <v>30.7</v>
      </c>
      <c r="AM5" s="685"/>
      <c r="AN5" s="685"/>
      <c r="AO5" s="704"/>
      <c r="AP5" s="679" t="s">
        <v>217</v>
      </c>
      <c r="AQ5" s="680"/>
      <c r="AR5" s="680"/>
      <c r="AS5" s="680"/>
      <c r="AT5" s="680"/>
      <c r="AU5" s="680"/>
      <c r="AV5" s="680"/>
      <c r="AW5" s="680"/>
      <c r="AX5" s="680"/>
      <c r="AY5" s="680"/>
      <c r="AZ5" s="680"/>
      <c r="BA5" s="680"/>
      <c r="BB5" s="680"/>
      <c r="BC5" s="680"/>
      <c r="BD5" s="680"/>
      <c r="BE5" s="680"/>
      <c r="BF5" s="681"/>
      <c r="BG5" s="621">
        <v>1027249</v>
      </c>
      <c r="BH5" s="622"/>
      <c r="BI5" s="622"/>
      <c r="BJ5" s="622"/>
      <c r="BK5" s="622"/>
      <c r="BL5" s="622"/>
      <c r="BM5" s="622"/>
      <c r="BN5" s="623"/>
      <c r="BO5" s="659">
        <v>99.5</v>
      </c>
      <c r="BP5" s="659"/>
      <c r="BQ5" s="659"/>
      <c r="BR5" s="659"/>
      <c r="BS5" s="660">
        <v>2793</v>
      </c>
      <c r="BT5" s="660"/>
      <c r="BU5" s="660"/>
      <c r="BV5" s="660"/>
      <c r="BW5" s="660"/>
      <c r="BX5" s="660"/>
      <c r="BY5" s="660"/>
      <c r="BZ5" s="660"/>
      <c r="CA5" s="660"/>
      <c r="CB5" s="695"/>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43341</v>
      </c>
      <c r="S6" s="622"/>
      <c r="T6" s="622"/>
      <c r="U6" s="622"/>
      <c r="V6" s="622"/>
      <c r="W6" s="622"/>
      <c r="X6" s="622"/>
      <c r="Y6" s="623"/>
      <c r="Z6" s="659">
        <v>0.8</v>
      </c>
      <c r="AA6" s="659"/>
      <c r="AB6" s="659"/>
      <c r="AC6" s="659"/>
      <c r="AD6" s="660">
        <v>43341</v>
      </c>
      <c r="AE6" s="660"/>
      <c r="AF6" s="660"/>
      <c r="AG6" s="660"/>
      <c r="AH6" s="660"/>
      <c r="AI6" s="660"/>
      <c r="AJ6" s="660"/>
      <c r="AK6" s="660"/>
      <c r="AL6" s="624">
        <v>1.3</v>
      </c>
      <c r="AM6" s="625"/>
      <c r="AN6" s="625"/>
      <c r="AO6" s="661"/>
      <c r="AP6" s="618" t="s">
        <v>222</v>
      </c>
      <c r="AQ6" s="619"/>
      <c r="AR6" s="619"/>
      <c r="AS6" s="619"/>
      <c r="AT6" s="619"/>
      <c r="AU6" s="619"/>
      <c r="AV6" s="619"/>
      <c r="AW6" s="619"/>
      <c r="AX6" s="619"/>
      <c r="AY6" s="619"/>
      <c r="AZ6" s="619"/>
      <c r="BA6" s="619"/>
      <c r="BB6" s="619"/>
      <c r="BC6" s="619"/>
      <c r="BD6" s="619"/>
      <c r="BE6" s="619"/>
      <c r="BF6" s="620"/>
      <c r="BG6" s="621">
        <v>1027249</v>
      </c>
      <c r="BH6" s="622"/>
      <c r="BI6" s="622"/>
      <c r="BJ6" s="622"/>
      <c r="BK6" s="622"/>
      <c r="BL6" s="622"/>
      <c r="BM6" s="622"/>
      <c r="BN6" s="623"/>
      <c r="BO6" s="659">
        <v>99.5</v>
      </c>
      <c r="BP6" s="659"/>
      <c r="BQ6" s="659"/>
      <c r="BR6" s="659"/>
      <c r="BS6" s="660">
        <v>2793</v>
      </c>
      <c r="BT6" s="660"/>
      <c r="BU6" s="660"/>
      <c r="BV6" s="660"/>
      <c r="BW6" s="660"/>
      <c r="BX6" s="660"/>
      <c r="BY6" s="660"/>
      <c r="BZ6" s="660"/>
      <c r="CA6" s="660"/>
      <c r="CB6" s="695"/>
      <c r="CD6" s="679" t="s">
        <v>223</v>
      </c>
      <c r="CE6" s="680"/>
      <c r="CF6" s="680"/>
      <c r="CG6" s="680"/>
      <c r="CH6" s="680"/>
      <c r="CI6" s="680"/>
      <c r="CJ6" s="680"/>
      <c r="CK6" s="680"/>
      <c r="CL6" s="680"/>
      <c r="CM6" s="680"/>
      <c r="CN6" s="680"/>
      <c r="CO6" s="680"/>
      <c r="CP6" s="680"/>
      <c r="CQ6" s="681"/>
      <c r="CR6" s="621">
        <v>82981</v>
      </c>
      <c r="CS6" s="622"/>
      <c r="CT6" s="622"/>
      <c r="CU6" s="622"/>
      <c r="CV6" s="622"/>
      <c r="CW6" s="622"/>
      <c r="CX6" s="622"/>
      <c r="CY6" s="623"/>
      <c r="CZ6" s="703">
        <v>1.6</v>
      </c>
      <c r="DA6" s="685"/>
      <c r="DB6" s="685"/>
      <c r="DC6" s="705"/>
      <c r="DD6" s="627">
        <v>6490</v>
      </c>
      <c r="DE6" s="622"/>
      <c r="DF6" s="622"/>
      <c r="DG6" s="622"/>
      <c r="DH6" s="622"/>
      <c r="DI6" s="622"/>
      <c r="DJ6" s="622"/>
      <c r="DK6" s="622"/>
      <c r="DL6" s="622"/>
      <c r="DM6" s="622"/>
      <c r="DN6" s="622"/>
      <c r="DO6" s="622"/>
      <c r="DP6" s="623"/>
      <c r="DQ6" s="627">
        <v>82976</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319</v>
      </c>
      <c r="S7" s="622"/>
      <c r="T7" s="622"/>
      <c r="U7" s="622"/>
      <c r="V7" s="622"/>
      <c r="W7" s="622"/>
      <c r="X7" s="622"/>
      <c r="Y7" s="623"/>
      <c r="Z7" s="659">
        <v>0</v>
      </c>
      <c r="AA7" s="659"/>
      <c r="AB7" s="659"/>
      <c r="AC7" s="659"/>
      <c r="AD7" s="660">
        <v>319</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477157</v>
      </c>
      <c r="BH7" s="622"/>
      <c r="BI7" s="622"/>
      <c r="BJ7" s="622"/>
      <c r="BK7" s="622"/>
      <c r="BL7" s="622"/>
      <c r="BM7" s="622"/>
      <c r="BN7" s="623"/>
      <c r="BO7" s="659">
        <v>46.2</v>
      </c>
      <c r="BP7" s="659"/>
      <c r="BQ7" s="659"/>
      <c r="BR7" s="659"/>
      <c r="BS7" s="660">
        <v>2793</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868280</v>
      </c>
      <c r="CS7" s="622"/>
      <c r="CT7" s="622"/>
      <c r="CU7" s="622"/>
      <c r="CV7" s="622"/>
      <c r="CW7" s="622"/>
      <c r="CX7" s="622"/>
      <c r="CY7" s="623"/>
      <c r="CZ7" s="659">
        <v>16.899999999999999</v>
      </c>
      <c r="DA7" s="659"/>
      <c r="DB7" s="659"/>
      <c r="DC7" s="659"/>
      <c r="DD7" s="627">
        <v>2299</v>
      </c>
      <c r="DE7" s="622"/>
      <c r="DF7" s="622"/>
      <c r="DG7" s="622"/>
      <c r="DH7" s="622"/>
      <c r="DI7" s="622"/>
      <c r="DJ7" s="622"/>
      <c r="DK7" s="622"/>
      <c r="DL7" s="622"/>
      <c r="DM7" s="622"/>
      <c r="DN7" s="622"/>
      <c r="DO7" s="622"/>
      <c r="DP7" s="623"/>
      <c r="DQ7" s="627">
        <v>502540</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3882</v>
      </c>
      <c r="S8" s="622"/>
      <c r="T8" s="622"/>
      <c r="U8" s="622"/>
      <c r="V8" s="622"/>
      <c r="W8" s="622"/>
      <c r="X8" s="622"/>
      <c r="Y8" s="623"/>
      <c r="Z8" s="659">
        <v>0.1</v>
      </c>
      <c r="AA8" s="659"/>
      <c r="AB8" s="659"/>
      <c r="AC8" s="659"/>
      <c r="AD8" s="660">
        <v>3882</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19639</v>
      </c>
      <c r="BH8" s="622"/>
      <c r="BI8" s="622"/>
      <c r="BJ8" s="622"/>
      <c r="BK8" s="622"/>
      <c r="BL8" s="622"/>
      <c r="BM8" s="622"/>
      <c r="BN8" s="623"/>
      <c r="BO8" s="659">
        <v>1.9</v>
      </c>
      <c r="BP8" s="659"/>
      <c r="BQ8" s="659"/>
      <c r="BR8" s="659"/>
      <c r="BS8" s="660" t="s">
        <v>121</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1576325</v>
      </c>
      <c r="CS8" s="622"/>
      <c r="CT8" s="622"/>
      <c r="CU8" s="622"/>
      <c r="CV8" s="622"/>
      <c r="CW8" s="622"/>
      <c r="CX8" s="622"/>
      <c r="CY8" s="623"/>
      <c r="CZ8" s="659">
        <v>30.6</v>
      </c>
      <c r="DA8" s="659"/>
      <c r="DB8" s="659"/>
      <c r="DC8" s="659"/>
      <c r="DD8" s="627">
        <v>41429</v>
      </c>
      <c r="DE8" s="622"/>
      <c r="DF8" s="622"/>
      <c r="DG8" s="622"/>
      <c r="DH8" s="622"/>
      <c r="DI8" s="622"/>
      <c r="DJ8" s="622"/>
      <c r="DK8" s="622"/>
      <c r="DL8" s="622"/>
      <c r="DM8" s="622"/>
      <c r="DN8" s="622"/>
      <c r="DO8" s="622"/>
      <c r="DP8" s="623"/>
      <c r="DQ8" s="627">
        <v>964830</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4683</v>
      </c>
      <c r="S9" s="622"/>
      <c r="T9" s="622"/>
      <c r="U9" s="622"/>
      <c r="V9" s="622"/>
      <c r="W9" s="622"/>
      <c r="X9" s="622"/>
      <c r="Y9" s="623"/>
      <c r="Z9" s="659">
        <v>0.1</v>
      </c>
      <c r="AA9" s="659"/>
      <c r="AB9" s="659"/>
      <c r="AC9" s="659"/>
      <c r="AD9" s="660">
        <v>4683</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425113</v>
      </c>
      <c r="BH9" s="622"/>
      <c r="BI9" s="622"/>
      <c r="BJ9" s="622"/>
      <c r="BK9" s="622"/>
      <c r="BL9" s="622"/>
      <c r="BM9" s="622"/>
      <c r="BN9" s="623"/>
      <c r="BO9" s="659">
        <v>41.2</v>
      </c>
      <c r="BP9" s="659"/>
      <c r="BQ9" s="659"/>
      <c r="BR9" s="659"/>
      <c r="BS9" s="660" t="s">
        <v>121</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343361</v>
      </c>
      <c r="CS9" s="622"/>
      <c r="CT9" s="622"/>
      <c r="CU9" s="622"/>
      <c r="CV9" s="622"/>
      <c r="CW9" s="622"/>
      <c r="CX9" s="622"/>
      <c r="CY9" s="623"/>
      <c r="CZ9" s="659">
        <v>6.7</v>
      </c>
      <c r="DA9" s="659"/>
      <c r="DB9" s="659"/>
      <c r="DC9" s="659"/>
      <c r="DD9" s="627">
        <v>8542</v>
      </c>
      <c r="DE9" s="622"/>
      <c r="DF9" s="622"/>
      <c r="DG9" s="622"/>
      <c r="DH9" s="622"/>
      <c r="DI9" s="622"/>
      <c r="DJ9" s="622"/>
      <c r="DK9" s="622"/>
      <c r="DL9" s="622"/>
      <c r="DM9" s="622"/>
      <c r="DN9" s="622"/>
      <c r="DO9" s="622"/>
      <c r="DP9" s="623"/>
      <c r="DQ9" s="627">
        <v>265962</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18294</v>
      </c>
      <c r="BH10" s="622"/>
      <c r="BI10" s="622"/>
      <c r="BJ10" s="622"/>
      <c r="BK10" s="622"/>
      <c r="BL10" s="622"/>
      <c r="BM10" s="622"/>
      <c r="BN10" s="623"/>
      <c r="BO10" s="659">
        <v>1.8</v>
      </c>
      <c r="BP10" s="659"/>
      <c r="BQ10" s="659"/>
      <c r="BR10" s="659"/>
      <c r="BS10" s="660" t="s">
        <v>121</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v>12191</v>
      </c>
      <c r="CS10" s="622"/>
      <c r="CT10" s="622"/>
      <c r="CU10" s="622"/>
      <c r="CV10" s="622"/>
      <c r="CW10" s="622"/>
      <c r="CX10" s="622"/>
      <c r="CY10" s="623"/>
      <c r="CZ10" s="659">
        <v>0.2</v>
      </c>
      <c r="DA10" s="659"/>
      <c r="DB10" s="659"/>
      <c r="DC10" s="659"/>
      <c r="DD10" s="627">
        <v>1815</v>
      </c>
      <c r="DE10" s="622"/>
      <c r="DF10" s="622"/>
      <c r="DG10" s="622"/>
      <c r="DH10" s="622"/>
      <c r="DI10" s="622"/>
      <c r="DJ10" s="622"/>
      <c r="DK10" s="622"/>
      <c r="DL10" s="622"/>
      <c r="DM10" s="622"/>
      <c r="DN10" s="622"/>
      <c r="DO10" s="622"/>
      <c r="DP10" s="623"/>
      <c r="DQ10" s="627">
        <v>5615</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244565</v>
      </c>
      <c r="S11" s="622"/>
      <c r="T11" s="622"/>
      <c r="U11" s="622"/>
      <c r="V11" s="622"/>
      <c r="W11" s="622"/>
      <c r="X11" s="622"/>
      <c r="Y11" s="623"/>
      <c r="Z11" s="624">
        <v>4.5</v>
      </c>
      <c r="AA11" s="625"/>
      <c r="AB11" s="625"/>
      <c r="AC11" s="626"/>
      <c r="AD11" s="627">
        <v>244565</v>
      </c>
      <c r="AE11" s="622"/>
      <c r="AF11" s="622"/>
      <c r="AG11" s="622"/>
      <c r="AH11" s="622"/>
      <c r="AI11" s="622"/>
      <c r="AJ11" s="622"/>
      <c r="AK11" s="623"/>
      <c r="AL11" s="624">
        <v>7.3</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14111</v>
      </c>
      <c r="BH11" s="622"/>
      <c r="BI11" s="622"/>
      <c r="BJ11" s="622"/>
      <c r="BK11" s="622"/>
      <c r="BL11" s="622"/>
      <c r="BM11" s="622"/>
      <c r="BN11" s="623"/>
      <c r="BO11" s="659">
        <v>1.4</v>
      </c>
      <c r="BP11" s="659"/>
      <c r="BQ11" s="659"/>
      <c r="BR11" s="659"/>
      <c r="BS11" s="660">
        <v>2793</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159013</v>
      </c>
      <c r="CS11" s="622"/>
      <c r="CT11" s="622"/>
      <c r="CU11" s="622"/>
      <c r="CV11" s="622"/>
      <c r="CW11" s="622"/>
      <c r="CX11" s="622"/>
      <c r="CY11" s="623"/>
      <c r="CZ11" s="659">
        <v>3.1</v>
      </c>
      <c r="DA11" s="659"/>
      <c r="DB11" s="659"/>
      <c r="DC11" s="659"/>
      <c r="DD11" s="627" t="s">
        <v>121</v>
      </c>
      <c r="DE11" s="622"/>
      <c r="DF11" s="622"/>
      <c r="DG11" s="622"/>
      <c r="DH11" s="622"/>
      <c r="DI11" s="622"/>
      <c r="DJ11" s="622"/>
      <c r="DK11" s="622"/>
      <c r="DL11" s="622"/>
      <c r="DM11" s="622"/>
      <c r="DN11" s="622"/>
      <c r="DO11" s="622"/>
      <c r="DP11" s="623"/>
      <c r="DQ11" s="627">
        <v>116319</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444953</v>
      </c>
      <c r="BH12" s="622"/>
      <c r="BI12" s="622"/>
      <c r="BJ12" s="622"/>
      <c r="BK12" s="622"/>
      <c r="BL12" s="622"/>
      <c r="BM12" s="622"/>
      <c r="BN12" s="623"/>
      <c r="BO12" s="659">
        <v>43.1</v>
      </c>
      <c r="BP12" s="659"/>
      <c r="BQ12" s="659"/>
      <c r="BR12" s="659"/>
      <c r="BS12" s="660" t="s">
        <v>121</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282690</v>
      </c>
      <c r="CS12" s="622"/>
      <c r="CT12" s="622"/>
      <c r="CU12" s="622"/>
      <c r="CV12" s="622"/>
      <c r="CW12" s="622"/>
      <c r="CX12" s="622"/>
      <c r="CY12" s="623"/>
      <c r="CZ12" s="659">
        <v>5.5</v>
      </c>
      <c r="DA12" s="659"/>
      <c r="DB12" s="659"/>
      <c r="DC12" s="659"/>
      <c r="DD12" s="627">
        <v>9449</v>
      </c>
      <c r="DE12" s="622"/>
      <c r="DF12" s="622"/>
      <c r="DG12" s="622"/>
      <c r="DH12" s="622"/>
      <c r="DI12" s="622"/>
      <c r="DJ12" s="622"/>
      <c r="DK12" s="622"/>
      <c r="DL12" s="622"/>
      <c r="DM12" s="622"/>
      <c r="DN12" s="622"/>
      <c r="DO12" s="622"/>
      <c r="DP12" s="623"/>
      <c r="DQ12" s="627">
        <v>130355</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441919</v>
      </c>
      <c r="BH13" s="622"/>
      <c r="BI13" s="622"/>
      <c r="BJ13" s="622"/>
      <c r="BK13" s="622"/>
      <c r="BL13" s="622"/>
      <c r="BM13" s="622"/>
      <c r="BN13" s="623"/>
      <c r="BO13" s="659">
        <v>42.8</v>
      </c>
      <c r="BP13" s="659"/>
      <c r="BQ13" s="659"/>
      <c r="BR13" s="659"/>
      <c r="BS13" s="660" t="s">
        <v>121</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476898</v>
      </c>
      <c r="CS13" s="622"/>
      <c r="CT13" s="622"/>
      <c r="CU13" s="622"/>
      <c r="CV13" s="622"/>
      <c r="CW13" s="622"/>
      <c r="CX13" s="622"/>
      <c r="CY13" s="623"/>
      <c r="CZ13" s="659">
        <v>9.3000000000000007</v>
      </c>
      <c r="DA13" s="659"/>
      <c r="DB13" s="659"/>
      <c r="DC13" s="659"/>
      <c r="DD13" s="627">
        <v>71761</v>
      </c>
      <c r="DE13" s="622"/>
      <c r="DF13" s="622"/>
      <c r="DG13" s="622"/>
      <c r="DH13" s="622"/>
      <c r="DI13" s="622"/>
      <c r="DJ13" s="622"/>
      <c r="DK13" s="622"/>
      <c r="DL13" s="622"/>
      <c r="DM13" s="622"/>
      <c r="DN13" s="622"/>
      <c r="DO13" s="622"/>
      <c r="DP13" s="623"/>
      <c r="DQ13" s="627">
        <v>386692</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354</v>
      </c>
      <c r="S14" s="622"/>
      <c r="T14" s="622"/>
      <c r="U14" s="622"/>
      <c r="V14" s="622"/>
      <c r="W14" s="622"/>
      <c r="X14" s="622"/>
      <c r="Y14" s="623"/>
      <c r="Z14" s="659">
        <v>0</v>
      </c>
      <c r="AA14" s="659"/>
      <c r="AB14" s="659"/>
      <c r="AC14" s="659"/>
      <c r="AD14" s="660">
        <v>354</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44164</v>
      </c>
      <c r="BH14" s="622"/>
      <c r="BI14" s="622"/>
      <c r="BJ14" s="622"/>
      <c r="BK14" s="622"/>
      <c r="BL14" s="622"/>
      <c r="BM14" s="622"/>
      <c r="BN14" s="623"/>
      <c r="BO14" s="659">
        <v>4.3</v>
      </c>
      <c r="BP14" s="659"/>
      <c r="BQ14" s="659"/>
      <c r="BR14" s="659"/>
      <c r="BS14" s="660" t="s">
        <v>121</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335167</v>
      </c>
      <c r="CS14" s="622"/>
      <c r="CT14" s="622"/>
      <c r="CU14" s="622"/>
      <c r="CV14" s="622"/>
      <c r="CW14" s="622"/>
      <c r="CX14" s="622"/>
      <c r="CY14" s="623"/>
      <c r="CZ14" s="659">
        <v>6.5</v>
      </c>
      <c r="DA14" s="659"/>
      <c r="DB14" s="659"/>
      <c r="DC14" s="659"/>
      <c r="DD14" s="627">
        <v>32125</v>
      </c>
      <c r="DE14" s="622"/>
      <c r="DF14" s="622"/>
      <c r="DG14" s="622"/>
      <c r="DH14" s="622"/>
      <c r="DI14" s="622"/>
      <c r="DJ14" s="622"/>
      <c r="DK14" s="622"/>
      <c r="DL14" s="622"/>
      <c r="DM14" s="622"/>
      <c r="DN14" s="622"/>
      <c r="DO14" s="622"/>
      <c r="DP14" s="623"/>
      <c r="DQ14" s="627">
        <v>288290</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60975</v>
      </c>
      <c r="BH15" s="622"/>
      <c r="BI15" s="622"/>
      <c r="BJ15" s="622"/>
      <c r="BK15" s="622"/>
      <c r="BL15" s="622"/>
      <c r="BM15" s="622"/>
      <c r="BN15" s="623"/>
      <c r="BO15" s="659">
        <v>5.9</v>
      </c>
      <c r="BP15" s="659"/>
      <c r="BQ15" s="659"/>
      <c r="BR15" s="659"/>
      <c r="BS15" s="660" t="s">
        <v>121</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535251</v>
      </c>
      <c r="CS15" s="622"/>
      <c r="CT15" s="622"/>
      <c r="CU15" s="622"/>
      <c r="CV15" s="622"/>
      <c r="CW15" s="622"/>
      <c r="CX15" s="622"/>
      <c r="CY15" s="623"/>
      <c r="CZ15" s="659">
        <v>10.4</v>
      </c>
      <c r="DA15" s="659"/>
      <c r="DB15" s="659"/>
      <c r="DC15" s="659"/>
      <c r="DD15" s="627">
        <v>34954</v>
      </c>
      <c r="DE15" s="622"/>
      <c r="DF15" s="622"/>
      <c r="DG15" s="622"/>
      <c r="DH15" s="622"/>
      <c r="DI15" s="622"/>
      <c r="DJ15" s="622"/>
      <c r="DK15" s="622"/>
      <c r="DL15" s="622"/>
      <c r="DM15" s="622"/>
      <c r="DN15" s="622"/>
      <c r="DO15" s="622"/>
      <c r="DP15" s="623"/>
      <c r="DQ15" s="627">
        <v>426942</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4691</v>
      </c>
      <c r="S16" s="622"/>
      <c r="T16" s="622"/>
      <c r="U16" s="622"/>
      <c r="V16" s="622"/>
      <c r="W16" s="622"/>
      <c r="X16" s="622"/>
      <c r="Y16" s="623"/>
      <c r="Z16" s="659">
        <v>0.1</v>
      </c>
      <c r="AA16" s="659"/>
      <c r="AB16" s="659"/>
      <c r="AC16" s="659"/>
      <c r="AD16" s="660">
        <v>4691</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115</v>
      </c>
      <c r="CS16" s="622"/>
      <c r="CT16" s="622"/>
      <c r="CU16" s="622"/>
      <c r="CV16" s="622"/>
      <c r="CW16" s="622"/>
      <c r="CX16" s="622"/>
      <c r="CY16" s="623"/>
      <c r="CZ16" s="659">
        <v>0</v>
      </c>
      <c r="DA16" s="659"/>
      <c r="DB16" s="659"/>
      <c r="DC16" s="659"/>
      <c r="DD16" s="627" t="s">
        <v>121</v>
      </c>
      <c r="DE16" s="622"/>
      <c r="DF16" s="622"/>
      <c r="DG16" s="622"/>
      <c r="DH16" s="622"/>
      <c r="DI16" s="622"/>
      <c r="DJ16" s="622"/>
      <c r="DK16" s="622"/>
      <c r="DL16" s="622"/>
      <c r="DM16" s="622"/>
      <c r="DN16" s="622"/>
      <c r="DO16" s="622"/>
      <c r="DP16" s="623"/>
      <c r="DQ16" s="627">
        <v>115</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9713</v>
      </c>
      <c r="S17" s="622"/>
      <c r="T17" s="622"/>
      <c r="U17" s="622"/>
      <c r="V17" s="622"/>
      <c r="W17" s="622"/>
      <c r="X17" s="622"/>
      <c r="Y17" s="623"/>
      <c r="Z17" s="659">
        <v>0.2</v>
      </c>
      <c r="AA17" s="659"/>
      <c r="AB17" s="659"/>
      <c r="AC17" s="659"/>
      <c r="AD17" s="660">
        <v>9713</v>
      </c>
      <c r="AE17" s="660"/>
      <c r="AF17" s="660"/>
      <c r="AG17" s="660"/>
      <c r="AH17" s="660"/>
      <c r="AI17" s="660"/>
      <c r="AJ17" s="660"/>
      <c r="AK17" s="660"/>
      <c r="AL17" s="624">
        <v>0.3</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472378</v>
      </c>
      <c r="CS17" s="622"/>
      <c r="CT17" s="622"/>
      <c r="CU17" s="622"/>
      <c r="CV17" s="622"/>
      <c r="CW17" s="622"/>
      <c r="CX17" s="622"/>
      <c r="CY17" s="623"/>
      <c r="CZ17" s="659">
        <v>9.1999999999999993</v>
      </c>
      <c r="DA17" s="659"/>
      <c r="DB17" s="659"/>
      <c r="DC17" s="659"/>
      <c r="DD17" s="627" t="s">
        <v>121</v>
      </c>
      <c r="DE17" s="622"/>
      <c r="DF17" s="622"/>
      <c r="DG17" s="622"/>
      <c r="DH17" s="622"/>
      <c r="DI17" s="622"/>
      <c r="DJ17" s="622"/>
      <c r="DK17" s="622"/>
      <c r="DL17" s="622"/>
      <c r="DM17" s="622"/>
      <c r="DN17" s="622"/>
      <c r="DO17" s="622"/>
      <c r="DP17" s="623"/>
      <c r="DQ17" s="627">
        <v>472378</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9913</v>
      </c>
      <c r="S18" s="622"/>
      <c r="T18" s="622"/>
      <c r="U18" s="622"/>
      <c r="V18" s="622"/>
      <c r="W18" s="622"/>
      <c r="X18" s="622"/>
      <c r="Y18" s="623"/>
      <c r="Z18" s="659">
        <v>0.2</v>
      </c>
      <c r="AA18" s="659"/>
      <c r="AB18" s="659"/>
      <c r="AC18" s="659"/>
      <c r="AD18" s="660">
        <v>9913</v>
      </c>
      <c r="AE18" s="660"/>
      <c r="AF18" s="660"/>
      <c r="AG18" s="660"/>
      <c r="AH18" s="660"/>
      <c r="AI18" s="660"/>
      <c r="AJ18" s="660"/>
      <c r="AK18" s="660"/>
      <c r="AL18" s="624">
        <v>0.3</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8859</v>
      </c>
      <c r="S19" s="622"/>
      <c r="T19" s="622"/>
      <c r="U19" s="622"/>
      <c r="V19" s="622"/>
      <c r="W19" s="622"/>
      <c r="X19" s="622"/>
      <c r="Y19" s="623"/>
      <c r="Z19" s="659">
        <v>0.2</v>
      </c>
      <c r="AA19" s="659"/>
      <c r="AB19" s="659"/>
      <c r="AC19" s="659"/>
      <c r="AD19" s="660">
        <v>8859</v>
      </c>
      <c r="AE19" s="660"/>
      <c r="AF19" s="660"/>
      <c r="AG19" s="660"/>
      <c r="AH19" s="660"/>
      <c r="AI19" s="660"/>
      <c r="AJ19" s="660"/>
      <c r="AK19" s="660"/>
      <c r="AL19" s="624">
        <v>0.3</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5209</v>
      </c>
      <c r="BH19" s="622"/>
      <c r="BI19" s="622"/>
      <c r="BJ19" s="622"/>
      <c r="BK19" s="622"/>
      <c r="BL19" s="622"/>
      <c r="BM19" s="622"/>
      <c r="BN19" s="623"/>
      <c r="BO19" s="659">
        <v>0.5</v>
      </c>
      <c r="BP19" s="659"/>
      <c r="BQ19" s="659"/>
      <c r="BR19" s="659"/>
      <c r="BS19" s="660" t="s">
        <v>121</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96" t="s">
        <v>263</v>
      </c>
      <c r="C20" s="697"/>
      <c r="D20" s="697"/>
      <c r="E20" s="697"/>
      <c r="F20" s="697"/>
      <c r="G20" s="697"/>
      <c r="H20" s="697"/>
      <c r="I20" s="697"/>
      <c r="J20" s="697"/>
      <c r="K20" s="697"/>
      <c r="L20" s="697"/>
      <c r="M20" s="697"/>
      <c r="N20" s="697"/>
      <c r="O20" s="697"/>
      <c r="P20" s="697"/>
      <c r="Q20" s="698"/>
      <c r="R20" s="621">
        <v>1054</v>
      </c>
      <c r="S20" s="622"/>
      <c r="T20" s="622"/>
      <c r="U20" s="622"/>
      <c r="V20" s="622"/>
      <c r="W20" s="622"/>
      <c r="X20" s="622"/>
      <c r="Y20" s="623"/>
      <c r="Z20" s="659">
        <v>0</v>
      </c>
      <c r="AA20" s="659"/>
      <c r="AB20" s="659"/>
      <c r="AC20" s="659"/>
      <c r="AD20" s="660">
        <v>1054</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5209</v>
      </c>
      <c r="BH20" s="622"/>
      <c r="BI20" s="622"/>
      <c r="BJ20" s="622"/>
      <c r="BK20" s="622"/>
      <c r="BL20" s="622"/>
      <c r="BM20" s="622"/>
      <c r="BN20" s="623"/>
      <c r="BO20" s="659">
        <v>0.5</v>
      </c>
      <c r="BP20" s="659"/>
      <c r="BQ20" s="659"/>
      <c r="BR20" s="659"/>
      <c r="BS20" s="660" t="s">
        <v>121</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5144650</v>
      </c>
      <c r="CS20" s="622"/>
      <c r="CT20" s="622"/>
      <c r="CU20" s="622"/>
      <c r="CV20" s="622"/>
      <c r="CW20" s="622"/>
      <c r="CX20" s="622"/>
      <c r="CY20" s="623"/>
      <c r="CZ20" s="659">
        <v>100</v>
      </c>
      <c r="DA20" s="659"/>
      <c r="DB20" s="659"/>
      <c r="DC20" s="659"/>
      <c r="DD20" s="627">
        <v>208864</v>
      </c>
      <c r="DE20" s="622"/>
      <c r="DF20" s="622"/>
      <c r="DG20" s="622"/>
      <c r="DH20" s="622"/>
      <c r="DI20" s="622"/>
      <c r="DJ20" s="622"/>
      <c r="DK20" s="622"/>
      <c r="DL20" s="622"/>
      <c r="DM20" s="622"/>
      <c r="DN20" s="622"/>
      <c r="DO20" s="622"/>
      <c r="DP20" s="623"/>
      <c r="DQ20" s="627">
        <v>3643014</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2204286</v>
      </c>
      <c r="S21" s="622"/>
      <c r="T21" s="622"/>
      <c r="U21" s="622"/>
      <c r="V21" s="622"/>
      <c r="W21" s="622"/>
      <c r="X21" s="622"/>
      <c r="Y21" s="623"/>
      <c r="Z21" s="659">
        <v>40.4</v>
      </c>
      <c r="AA21" s="659"/>
      <c r="AB21" s="659"/>
      <c r="AC21" s="659"/>
      <c r="AD21" s="660">
        <v>2001949</v>
      </c>
      <c r="AE21" s="660"/>
      <c r="AF21" s="660"/>
      <c r="AG21" s="660"/>
      <c r="AH21" s="660"/>
      <c r="AI21" s="660"/>
      <c r="AJ21" s="660"/>
      <c r="AK21" s="660"/>
      <c r="AL21" s="624">
        <v>59.6</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5209</v>
      </c>
      <c r="BH21" s="622"/>
      <c r="BI21" s="622"/>
      <c r="BJ21" s="622"/>
      <c r="BK21" s="622"/>
      <c r="BL21" s="622"/>
      <c r="BM21" s="622"/>
      <c r="BN21" s="623"/>
      <c r="BO21" s="659">
        <v>0.5</v>
      </c>
      <c r="BP21" s="659"/>
      <c r="BQ21" s="659"/>
      <c r="BR21" s="659"/>
      <c r="BS21" s="660" t="s">
        <v>121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2001949</v>
      </c>
      <c r="S22" s="622"/>
      <c r="T22" s="622"/>
      <c r="U22" s="622"/>
      <c r="V22" s="622"/>
      <c r="W22" s="622"/>
      <c r="X22" s="622"/>
      <c r="Y22" s="623"/>
      <c r="Z22" s="659">
        <v>36.700000000000003</v>
      </c>
      <c r="AA22" s="659"/>
      <c r="AB22" s="659"/>
      <c r="AC22" s="659"/>
      <c r="AD22" s="660">
        <v>2001949</v>
      </c>
      <c r="AE22" s="660"/>
      <c r="AF22" s="660"/>
      <c r="AG22" s="660"/>
      <c r="AH22" s="660"/>
      <c r="AI22" s="660"/>
      <c r="AJ22" s="660"/>
      <c r="AK22" s="660"/>
      <c r="AL22" s="624">
        <v>59.6</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5"/>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202337</v>
      </c>
      <c r="S23" s="622"/>
      <c r="T23" s="622"/>
      <c r="U23" s="622"/>
      <c r="V23" s="622"/>
      <c r="W23" s="622"/>
      <c r="X23" s="622"/>
      <c r="Y23" s="623"/>
      <c r="Z23" s="659">
        <v>3.7</v>
      </c>
      <c r="AA23" s="659"/>
      <c r="AB23" s="659"/>
      <c r="AC23" s="659"/>
      <c r="AD23" s="660" t="s">
        <v>121</v>
      </c>
      <c r="AE23" s="660"/>
      <c r="AF23" s="660"/>
      <c r="AG23" s="660"/>
      <c r="AH23" s="660"/>
      <c r="AI23" s="660"/>
      <c r="AJ23" s="660"/>
      <c r="AK23" s="660"/>
      <c r="AL23" s="624" t="s">
        <v>121</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695"/>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5"/>
      <c r="CD24" s="679" t="s">
        <v>280</v>
      </c>
      <c r="CE24" s="680"/>
      <c r="CF24" s="680"/>
      <c r="CG24" s="680"/>
      <c r="CH24" s="680"/>
      <c r="CI24" s="680"/>
      <c r="CJ24" s="680"/>
      <c r="CK24" s="680"/>
      <c r="CL24" s="680"/>
      <c r="CM24" s="680"/>
      <c r="CN24" s="680"/>
      <c r="CO24" s="680"/>
      <c r="CP24" s="680"/>
      <c r="CQ24" s="681"/>
      <c r="CR24" s="676">
        <v>2012333</v>
      </c>
      <c r="CS24" s="677"/>
      <c r="CT24" s="677"/>
      <c r="CU24" s="677"/>
      <c r="CV24" s="677"/>
      <c r="CW24" s="677"/>
      <c r="CX24" s="677"/>
      <c r="CY24" s="702"/>
      <c r="CZ24" s="703">
        <v>39.1</v>
      </c>
      <c r="DA24" s="685"/>
      <c r="DB24" s="685"/>
      <c r="DC24" s="705"/>
      <c r="DD24" s="701">
        <v>1581582</v>
      </c>
      <c r="DE24" s="677"/>
      <c r="DF24" s="677"/>
      <c r="DG24" s="677"/>
      <c r="DH24" s="677"/>
      <c r="DI24" s="677"/>
      <c r="DJ24" s="677"/>
      <c r="DK24" s="702"/>
      <c r="DL24" s="701">
        <v>1542967</v>
      </c>
      <c r="DM24" s="677"/>
      <c r="DN24" s="677"/>
      <c r="DO24" s="677"/>
      <c r="DP24" s="677"/>
      <c r="DQ24" s="677"/>
      <c r="DR24" s="677"/>
      <c r="DS24" s="677"/>
      <c r="DT24" s="677"/>
      <c r="DU24" s="677"/>
      <c r="DV24" s="702"/>
      <c r="DW24" s="703">
        <v>45.7</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3558205</v>
      </c>
      <c r="S25" s="622"/>
      <c r="T25" s="622"/>
      <c r="U25" s="622"/>
      <c r="V25" s="622"/>
      <c r="W25" s="622"/>
      <c r="X25" s="622"/>
      <c r="Y25" s="623"/>
      <c r="Z25" s="659">
        <v>65.3</v>
      </c>
      <c r="AA25" s="659"/>
      <c r="AB25" s="659"/>
      <c r="AC25" s="659"/>
      <c r="AD25" s="660">
        <v>3355868</v>
      </c>
      <c r="AE25" s="660"/>
      <c r="AF25" s="660"/>
      <c r="AG25" s="660"/>
      <c r="AH25" s="660"/>
      <c r="AI25" s="660"/>
      <c r="AJ25" s="660"/>
      <c r="AK25" s="660"/>
      <c r="AL25" s="624">
        <v>99.9</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948098</v>
      </c>
      <c r="CS25" s="634"/>
      <c r="CT25" s="634"/>
      <c r="CU25" s="634"/>
      <c r="CV25" s="634"/>
      <c r="CW25" s="634"/>
      <c r="CX25" s="634"/>
      <c r="CY25" s="635"/>
      <c r="CZ25" s="624">
        <v>18.399999999999999</v>
      </c>
      <c r="DA25" s="636"/>
      <c r="DB25" s="636"/>
      <c r="DC25" s="637"/>
      <c r="DD25" s="627">
        <v>890955</v>
      </c>
      <c r="DE25" s="634"/>
      <c r="DF25" s="634"/>
      <c r="DG25" s="634"/>
      <c r="DH25" s="634"/>
      <c r="DI25" s="634"/>
      <c r="DJ25" s="634"/>
      <c r="DK25" s="635"/>
      <c r="DL25" s="627">
        <v>878246</v>
      </c>
      <c r="DM25" s="634"/>
      <c r="DN25" s="634"/>
      <c r="DO25" s="634"/>
      <c r="DP25" s="634"/>
      <c r="DQ25" s="634"/>
      <c r="DR25" s="634"/>
      <c r="DS25" s="634"/>
      <c r="DT25" s="634"/>
      <c r="DU25" s="634"/>
      <c r="DV25" s="635"/>
      <c r="DW25" s="624">
        <v>26</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1168</v>
      </c>
      <c r="S26" s="622"/>
      <c r="T26" s="622"/>
      <c r="U26" s="622"/>
      <c r="V26" s="622"/>
      <c r="W26" s="622"/>
      <c r="X26" s="622"/>
      <c r="Y26" s="623"/>
      <c r="Z26" s="659">
        <v>0</v>
      </c>
      <c r="AA26" s="659"/>
      <c r="AB26" s="659"/>
      <c r="AC26" s="659"/>
      <c r="AD26" s="660">
        <v>1168</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504765</v>
      </c>
      <c r="CS26" s="622"/>
      <c r="CT26" s="622"/>
      <c r="CU26" s="622"/>
      <c r="CV26" s="622"/>
      <c r="CW26" s="622"/>
      <c r="CX26" s="622"/>
      <c r="CY26" s="623"/>
      <c r="CZ26" s="624">
        <v>9.8000000000000007</v>
      </c>
      <c r="DA26" s="636"/>
      <c r="DB26" s="636"/>
      <c r="DC26" s="637"/>
      <c r="DD26" s="627">
        <v>465252</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2053</v>
      </c>
      <c r="S27" s="622"/>
      <c r="T27" s="622"/>
      <c r="U27" s="622"/>
      <c r="V27" s="622"/>
      <c r="W27" s="622"/>
      <c r="X27" s="622"/>
      <c r="Y27" s="623"/>
      <c r="Z27" s="659">
        <v>0</v>
      </c>
      <c r="AA27" s="659"/>
      <c r="AB27" s="659"/>
      <c r="AC27" s="659"/>
      <c r="AD27" s="660" t="s">
        <v>121</v>
      </c>
      <c r="AE27" s="660"/>
      <c r="AF27" s="660"/>
      <c r="AG27" s="660"/>
      <c r="AH27" s="660"/>
      <c r="AI27" s="660"/>
      <c r="AJ27" s="660"/>
      <c r="AK27" s="660"/>
      <c r="AL27" s="624" t="s">
        <v>121</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1032458</v>
      </c>
      <c r="BH27" s="622"/>
      <c r="BI27" s="622"/>
      <c r="BJ27" s="622"/>
      <c r="BK27" s="622"/>
      <c r="BL27" s="622"/>
      <c r="BM27" s="622"/>
      <c r="BN27" s="623"/>
      <c r="BO27" s="659">
        <v>100</v>
      </c>
      <c r="BP27" s="659"/>
      <c r="BQ27" s="659"/>
      <c r="BR27" s="659"/>
      <c r="BS27" s="660">
        <v>2793</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591857</v>
      </c>
      <c r="CS27" s="634"/>
      <c r="CT27" s="634"/>
      <c r="CU27" s="634"/>
      <c r="CV27" s="634"/>
      <c r="CW27" s="634"/>
      <c r="CX27" s="634"/>
      <c r="CY27" s="635"/>
      <c r="CZ27" s="624">
        <v>11.5</v>
      </c>
      <c r="DA27" s="636"/>
      <c r="DB27" s="636"/>
      <c r="DC27" s="637"/>
      <c r="DD27" s="627">
        <v>218249</v>
      </c>
      <c r="DE27" s="634"/>
      <c r="DF27" s="634"/>
      <c r="DG27" s="634"/>
      <c r="DH27" s="634"/>
      <c r="DI27" s="634"/>
      <c r="DJ27" s="634"/>
      <c r="DK27" s="635"/>
      <c r="DL27" s="627">
        <v>192343</v>
      </c>
      <c r="DM27" s="634"/>
      <c r="DN27" s="634"/>
      <c r="DO27" s="634"/>
      <c r="DP27" s="634"/>
      <c r="DQ27" s="634"/>
      <c r="DR27" s="634"/>
      <c r="DS27" s="634"/>
      <c r="DT27" s="634"/>
      <c r="DU27" s="634"/>
      <c r="DV27" s="635"/>
      <c r="DW27" s="624">
        <v>5.7</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49148</v>
      </c>
      <c r="S28" s="622"/>
      <c r="T28" s="622"/>
      <c r="U28" s="622"/>
      <c r="V28" s="622"/>
      <c r="W28" s="622"/>
      <c r="X28" s="622"/>
      <c r="Y28" s="623"/>
      <c r="Z28" s="659">
        <v>0.9</v>
      </c>
      <c r="AA28" s="659"/>
      <c r="AB28" s="659"/>
      <c r="AC28" s="659"/>
      <c r="AD28" s="660">
        <v>1392</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472378</v>
      </c>
      <c r="CS28" s="622"/>
      <c r="CT28" s="622"/>
      <c r="CU28" s="622"/>
      <c r="CV28" s="622"/>
      <c r="CW28" s="622"/>
      <c r="CX28" s="622"/>
      <c r="CY28" s="623"/>
      <c r="CZ28" s="624">
        <v>9.1999999999999993</v>
      </c>
      <c r="DA28" s="636"/>
      <c r="DB28" s="636"/>
      <c r="DC28" s="637"/>
      <c r="DD28" s="627">
        <v>472378</v>
      </c>
      <c r="DE28" s="622"/>
      <c r="DF28" s="622"/>
      <c r="DG28" s="622"/>
      <c r="DH28" s="622"/>
      <c r="DI28" s="622"/>
      <c r="DJ28" s="622"/>
      <c r="DK28" s="623"/>
      <c r="DL28" s="627">
        <v>472378</v>
      </c>
      <c r="DM28" s="622"/>
      <c r="DN28" s="622"/>
      <c r="DO28" s="622"/>
      <c r="DP28" s="622"/>
      <c r="DQ28" s="622"/>
      <c r="DR28" s="622"/>
      <c r="DS28" s="622"/>
      <c r="DT28" s="622"/>
      <c r="DU28" s="622"/>
      <c r="DV28" s="623"/>
      <c r="DW28" s="624">
        <v>14</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22844</v>
      </c>
      <c r="S29" s="622"/>
      <c r="T29" s="622"/>
      <c r="U29" s="622"/>
      <c r="V29" s="622"/>
      <c r="W29" s="622"/>
      <c r="X29" s="622"/>
      <c r="Y29" s="623"/>
      <c r="Z29" s="659">
        <v>0.4</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472378</v>
      </c>
      <c r="CS29" s="634"/>
      <c r="CT29" s="634"/>
      <c r="CU29" s="634"/>
      <c r="CV29" s="634"/>
      <c r="CW29" s="634"/>
      <c r="CX29" s="634"/>
      <c r="CY29" s="635"/>
      <c r="CZ29" s="624">
        <v>9.1999999999999993</v>
      </c>
      <c r="DA29" s="636"/>
      <c r="DB29" s="636"/>
      <c r="DC29" s="637"/>
      <c r="DD29" s="627">
        <v>472378</v>
      </c>
      <c r="DE29" s="634"/>
      <c r="DF29" s="634"/>
      <c r="DG29" s="634"/>
      <c r="DH29" s="634"/>
      <c r="DI29" s="634"/>
      <c r="DJ29" s="634"/>
      <c r="DK29" s="635"/>
      <c r="DL29" s="627">
        <v>472378</v>
      </c>
      <c r="DM29" s="634"/>
      <c r="DN29" s="634"/>
      <c r="DO29" s="634"/>
      <c r="DP29" s="634"/>
      <c r="DQ29" s="634"/>
      <c r="DR29" s="634"/>
      <c r="DS29" s="634"/>
      <c r="DT29" s="634"/>
      <c r="DU29" s="634"/>
      <c r="DV29" s="635"/>
      <c r="DW29" s="624">
        <v>14</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497602</v>
      </c>
      <c r="S30" s="622"/>
      <c r="T30" s="622"/>
      <c r="U30" s="622"/>
      <c r="V30" s="622"/>
      <c r="W30" s="622"/>
      <c r="X30" s="622"/>
      <c r="Y30" s="623"/>
      <c r="Z30" s="659">
        <v>9.1</v>
      </c>
      <c r="AA30" s="659"/>
      <c r="AB30" s="659"/>
      <c r="AC30" s="659"/>
      <c r="AD30" s="660" t="s">
        <v>121</v>
      </c>
      <c r="AE30" s="660"/>
      <c r="AF30" s="660"/>
      <c r="AG30" s="660"/>
      <c r="AH30" s="660"/>
      <c r="AI30" s="660"/>
      <c r="AJ30" s="660"/>
      <c r="AK30" s="660"/>
      <c r="AL30" s="624" t="s">
        <v>121</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3"/>
      <c r="BI30" s="693"/>
      <c r="BJ30" s="693"/>
      <c r="BK30" s="693"/>
      <c r="BL30" s="693"/>
      <c r="BM30" s="693"/>
      <c r="BN30" s="693"/>
      <c r="BO30" s="693"/>
      <c r="BP30" s="693"/>
      <c r="BQ30" s="694"/>
      <c r="BR30" s="673"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453958</v>
      </c>
      <c r="CS30" s="622"/>
      <c r="CT30" s="622"/>
      <c r="CU30" s="622"/>
      <c r="CV30" s="622"/>
      <c r="CW30" s="622"/>
      <c r="CX30" s="622"/>
      <c r="CY30" s="623"/>
      <c r="CZ30" s="624">
        <v>8.8000000000000007</v>
      </c>
      <c r="DA30" s="636"/>
      <c r="DB30" s="636"/>
      <c r="DC30" s="637"/>
      <c r="DD30" s="627">
        <v>453958</v>
      </c>
      <c r="DE30" s="622"/>
      <c r="DF30" s="622"/>
      <c r="DG30" s="622"/>
      <c r="DH30" s="622"/>
      <c r="DI30" s="622"/>
      <c r="DJ30" s="622"/>
      <c r="DK30" s="623"/>
      <c r="DL30" s="627">
        <v>453958</v>
      </c>
      <c r="DM30" s="622"/>
      <c r="DN30" s="622"/>
      <c r="DO30" s="622"/>
      <c r="DP30" s="622"/>
      <c r="DQ30" s="622"/>
      <c r="DR30" s="622"/>
      <c r="DS30" s="622"/>
      <c r="DT30" s="622"/>
      <c r="DU30" s="622"/>
      <c r="DV30" s="623"/>
      <c r="DW30" s="624">
        <v>13.4</v>
      </c>
      <c r="DX30" s="636"/>
      <c r="DY30" s="636"/>
      <c r="DZ30" s="636"/>
      <c r="EA30" s="636"/>
      <c r="EB30" s="636"/>
      <c r="EC30" s="648"/>
    </row>
    <row r="31" spans="2:133" ht="11.25" customHeight="1" x14ac:dyDescent="0.15">
      <c r="B31" s="696" t="s">
        <v>298</v>
      </c>
      <c r="C31" s="697"/>
      <c r="D31" s="697"/>
      <c r="E31" s="697"/>
      <c r="F31" s="697"/>
      <c r="G31" s="697"/>
      <c r="H31" s="697"/>
      <c r="I31" s="697"/>
      <c r="J31" s="697"/>
      <c r="K31" s="697"/>
      <c r="L31" s="697"/>
      <c r="M31" s="697"/>
      <c r="N31" s="697"/>
      <c r="O31" s="697"/>
      <c r="P31" s="697"/>
      <c r="Q31" s="698"/>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87" t="s">
        <v>299</v>
      </c>
      <c r="AQ31" s="688"/>
      <c r="AR31" s="688"/>
      <c r="AS31" s="688"/>
      <c r="AT31" s="689" t="s">
        <v>300</v>
      </c>
      <c r="AU31" s="218"/>
      <c r="AV31" s="218"/>
      <c r="AW31" s="218"/>
      <c r="AX31" s="679" t="s">
        <v>178</v>
      </c>
      <c r="AY31" s="680"/>
      <c r="AZ31" s="680"/>
      <c r="BA31" s="680"/>
      <c r="BB31" s="680"/>
      <c r="BC31" s="680"/>
      <c r="BD31" s="680"/>
      <c r="BE31" s="680"/>
      <c r="BF31" s="681"/>
      <c r="BG31" s="683">
        <v>99.2</v>
      </c>
      <c r="BH31" s="684"/>
      <c r="BI31" s="684"/>
      <c r="BJ31" s="684"/>
      <c r="BK31" s="684"/>
      <c r="BL31" s="684"/>
      <c r="BM31" s="685">
        <v>96.4</v>
      </c>
      <c r="BN31" s="684"/>
      <c r="BO31" s="684"/>
      <c r="BP31" s="684"/>
      <c r="BQ31" s="686"/>
      <c r="BR31" s="683">
        <v>99.5</v>
      </c>
      <c r="BS31" s="684"/>
      <c r="BT31" s="684"/>
      <c r="BU31" s="684"/>
      <c r="BV31" s="684"/>
      <c r="BW31" s="684"/>
      <c r="BX31" s="685">
        <v>96.7</v>
      </c>
      <c r="BY31" s="684"/>
      <c r="BZ31" s="684"/>
      <c r="CA31" s="684"/>
      <c r="CB31" s="686"/>
      <c r="CD31" s="642"/>
      <c r="CE31" s="643"/>
      <c r="CF31" s="618" t="s">
        <v>301</v>
      </c>
      <c r="CG31" s="619"/>
      <c r="CH31" s="619"/>
      <c r="CI31" s="619"/>
      <c r="CJ31" s="619"/>
      <c r="CK31" s="619"/>
      <c r="CL31" s="619"/>
      <c r="CM31" s="619"/>
      <c r="CN31" s="619"/>
      <c r="CO31" s="619"/>
      <c r="CP31" s="619"/>
      <c r="CQ31" s="620"/>
      <c r="CR31" s="621">
        <v>18420</v>
      </c>
      <c r="CS31" s="634"/>
      <c r="CT31" s="634"/>
      <c r="CU31" s="634"/>
      <c r="CV31" s="634"/>
      <c r="CW31" s="634"/>
      <c r="CX31" s="634"/>
      <c r="CY31" s="635"/>
      <c r="CZ31" s="624">
        <v>0.4</v>
      </c>
      <c r="DA31" s="636"/>
      <c r="DB31" s="636"/>
      <c r="DC31" s="637"/>
      <c r="DD31" s="627">
        <v>18420</v>
      </c>
      <c r="DE31" s="634"/>
      <c r="DF31" s="634"/>
      <c r="DG31" s="634"/>
      <c r="DH31" s="634"/>
      <c r="DI31" s="634"/>
      <c r="DJ31" s="634"/>
      <c r="DK31" s="635"/>
      <c r="DL31" s="627">
        <v>18420</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335093</v>
      </c>
      <c r="S32" s="622"/>
      <c r="T32" s="622"/>
      <c r="U32" s="622"/>
      <c r="V32" s="622"/>
      <c r="W32" s="622"/>
      <c r="X32" s="622"/>
      <c r="Y32" s="623"/>
      <c r="Z32" s="659">
        <v>6.1</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0"/>
      <c r="AU32" s="214" t="s">
        <v>303</v>
      </c>
      <c r="AX32" s="618" t="s">
        <v>304</v>
      </c>
      <c r="AY32" s="619"/>
      <c r="AZ32" s="619"/>
      <c r="BA32" s="619"/>
      <c r="BB32" s="619"/>
      <c r="BC32" s="619"/>
      <c r="BD32" s="619"/>
      <c r="BE32" s="619"/>
      <c r="BF32" s="620"/>
      <c r="BG32" s="692">
        <v>99.4</v>
      </c>
      <c r="BH32" s="634"/>
      <c r="BI32" s="634"/>
      <c r="BJ32" s="634"/>
      <c r="BK32" s="634"/>
      <c r="BL32" s="634"/>
      <c r="BM32" s="625">
        <v>96.9</v>
      </c>
      <c r="BN32" s="634"/>
      <c r="BO32" s="634"/>
      <c r="BP32" s="634"/>
      <c r="BQ32" s="657"/>
      <c r="BR32" s="692">
        <v>99.6</v>
      </c>
      <c r="BS32" s="634"/>
      <c r="BT32" s="634"/>
      <c r="BU32" s="634"/>
      <c r="BV32" s="634"/>
      <c r="BW32" s="634"/>
      <c r="BX32" s="625">
        <v>97.4</v>
      </c>
      <c r="BY32" s="634"/>
      <c r="BZ32" s="634"/>
      <c r="CA32" s="634"/>
      <c r="CB32" s="657"/>
      <c r="CD32" s="644"/>
      <c r="CE32" s="645"/>
      <c r="CF32" s="618" t="s">
        <v>305</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2804</v>
      </c>
      <c r="S33" s="622"/>
      <c r="T33" s="622"/>
      <c r="U33" s="622"/>
      <c r="V33" s="622"/>
      <c r="W33" s="622"/>
      <c r="X33" s="622"/>
      <c r="Y33" s="623"/>
      <c r="Z33" s="659">
        <v>0.1</v>
      </c>
      <c r="AA33" s="659"/>
      <c r="AB33" s="659"/>
      <c r="AC33" s="659"/>
      <c r="AD33" s="660" t="s">
        <v>121</v>
      </c>
      <c r="AE33" s="660"/>
      <c r="AF33" s="660"/>
      <c r="AG33" s="660"/>
      <c r="AH33" s="660"/>
      <c r="AI33" s="660"/>
      <c r="AJ33" s="660"/>
      <c r="AK33" s="660"/>
      <c r="AL33" s="624" t="s">
        <v>121</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98.9</v>
      </c>
      <c r="BH33" s="606"/>
      <c r="BI33" s="606"/>
      <c r="BJ33" s="606"/>
      <c r="BK33" s="606"/>
      <c r="BL33" s="606"/>
      <c r="BM33" s="652">
        <v>95.3</v>
      </c>
      <c r="BN33" s="606"/>
      <c r="BO33" s="606"/>
      <c r="BP33" s="606"/>
      <c r="BQ33" s="669"/>
      <c r="BR33" s="682">
        <v>99.3</v>
      </c>
      <c r="BS33" s="606"/>
      <c r="BT33" s="606"/>
      <c r="BU33" s="606"/>
      <c r="BV33" s="606"/>
      <c r="BW33" s="606"/>
      <c r="BX33" s="652">
        <v>95.4</v>
      </c>
      <c r="BY33" s="606"/>
      <c r="BZ33" s="606"/>
      <c r="CA33" s="606"/>
      <c r="CB33" s="669"/>
      <c r="CD33" s="618" t="s">
        <v>308</v>
      </c>
      <c r="CE33" s="619"/>
      <c r="CF33" s="619"/>
      <c r="CG33" s="619"/>
      <c r="CH33" s="619"/>
      <c r="CI33" s="619"/>
      <c r="CJ33" s="619"/>
      <c r="CK33" s="619"/>
      <c r="CL33" s="619"/>
      <c r="CM33" s="619"/>
      <c r="CN33" s="619"/>
      <c r="CO33" s="619"/>
      <c r="CP33" s="619"/>
      <c r="CQ33" s="620"/>
      <c r="CR33" s="621">
        <v>2923338</v>
      </c>
      <c r="CS33" s="634"/>
      <c r="CT33" s="634"/>
      <c r="CU33" s="634"/>
      <c r="CV33" s="634"/>
      <c r="CW33" s="634"/>
      <c r="CX33" s="634"/>
      <c r="CY33" s="635"/>
      <c r="CZ33" s="624">
        <v>56.8</v>
      </c>
      <c r="DA33" s="636"/>
      <c r="DB33" s="636"/>
      <c r="DC33" s="637"/>
      <c r="DD33" s="627">
        <v>2015293</v>
      </c>
      <c r="DE33" s="634"/>
      <c r="DF33" s="634"/>
      <c r="DG33" s="634"/>
      <c r="DH33" s="634"/>
      <c r="DI33" s="634"/>
      <c r="DJ33" s="634"/>
      <c r="DK33" s="635"/>
      <c r="DL33" s="627">
        <v>1663009</v>
      </c>
      <c r="DM33" s="634"/>
      <c r="DN33" s="634"/>
      <c r="DO33" s="634"/>
      <c r="DP33" s="634"/>
      <c r="DQ33" s="634"/>
      <c r="DR33" s="634"/>
      <c r="DS33" s="634"/>
      <c r="DT33" s="634"/>
      <c r="DU33" s="634"/>
      <c r="DV33" s="635"/>
      <c r="DW33" s="624">
        <v>49.2</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305553</v>
      </c>
      <c r="S34" s="622"/>
      <c r="T34" s="622"/>
      <c r="U34" s="622"/>
      <c r="V34" s="622"/>
      <c r="W34" s="622"/>
      <c r="X34" s="622"/>
      <c r="Y34" s="623"/>
      <c r="Z34" s="659">
        <v>5.6</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1089693</v>
      </c>
      <c r="CS34" s="622"/>
      <c r="CT34" s="622"/>
      <c r="CU34" s="622"/>
      <c r="CV34" s="622"/>
      <c r="CW34" s="622"/>
      <c r="CX34" s="622"/>
      <c r="CY34" s="623"/>
      <c r="CZ34" s="624">
        <v>21.2</v>
      </c>
      <c r="DA34" s="636"/>
      <c r="DB34" s="636"/>
      <c r="DC34" s="637"/>
      <c r="DD34" s="627">
        <v>678377</v>
      </c>
      <c r="DE34" s="622"/>
      <c r="DF34" s="622"/>
      <c r="DG34" s="622"/>
      <c r="DH34" s="622"/>
      <c r="DI34" s="622"/>
      <c r="DJ34" s="622"/>
      <c r="DK34" s="623"/>
      <c r="DL34" s="627">
        <v>574118</v>
      </c>
      <c r="DM34" s="622"/>
      <c r="DN34" s="622"/>
      <c r="DO34" s="622"/>
      <c r="DP34" s="622"/>
      <c r="DQ34" s="622"/>
      <c r="DR34" s="622"/>
      <c r="DS34" s="622"/>
      <c r="DT34" s="622"/>
      <c r="DU34" s="622"/>
      <c r="DV34" s="623"/>
      <c r="DW34" s="624">
        <v>17</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138714</v>
      </c>
      <c r="S35" s="622"/>
      <c r="T35" s="622"/>
      <c r="U35" s="622"/>
      <c r="V35" s="622"/>
      <c r="W35" s="622"/>
      <c r="X35" s="622"/>
      <c r="Y35" s="623"/>
      <c r="Z35" s="659">
        <v>2.5</v>
      </c>
      <c r="AA35" s="659"/>
      <c r="AB35" s="659"/>
      <c r="AC35" s="659"/>
      <c r="AD35" s="660" t="s">
        <v>121</v>
      </c>
      <c r="AE35" s="660"/>
      <c r="AF35" s="660"/>
      <c r="AG35" s="660"/>
      <c r="AH35" s="660"/>
      <c r="AI35" s="660"/>
      <c r="AJ35" s="660"/>
      <c r="AK35" s="660"/>
      <c r="AL35" s="624" t="s">
        <v>121</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101051</v>
      </c>
      <c r="CS35" s="634"/>
      <c r="CT35" s="634"/>
      <c r="CU35" s="634"/>
      <c r="CV35" s="634"/>
      <c r="CW35" s="634"/>
      <c r="CX35" s="634"/>
      <c r="CY35" s="635"/>
      <c r="CZ35" s="624">
        <v>2</v>
      </c>
      <c r="DA35" s="636"/>
      <c r="DB35" s="636"/>
      <c r="DC35" s="637"/>
      <c r="DD35" s="627">
        <v>92244</v>
      </c>
      <c r="DE35" s="634"/>
      <c r="DF35" s="634"/>
      <c r="DG35" s="634"/>
      <c r="DH35" s="634"/>
      <c r="DI35" s="634"/>
      <c r="DJ35" s="634"/>
      <c r="DK35" s="635"/>
      <c r="DL35" s="627">
        <v>62083</v>
      </c>
      <c r="DM35" s="634"/>
      <c r="DN35" s="634"/>
      <c r="DO35" s="634"/>
      <c r="DP35" s="634"/>
      <c r="DQ35" s="634"/>
      <c r="DR35" s="634"/>
      <c r="DS35" s="634"/>
      <c r="DT35" s="634"/>
      <c r="DU35" s="634"/>
      <c r="DV35" s="635"/>
      <c r="DW35" s="624">
        <v>1.8</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278265</v>
      </c>
      <c r="S36" s="622"/>
      <c r="T36" s="622"/>
      <c r="U36" s="622"/>
      <c r="V36" s="622"/>
      <c r="W36" s="622"/>
      <c r="X36" s="622"/>
      <c r="Y36" s="623"/>
      <c r="Z36" s="659">
        <v>5.0999999999999996</v>
      </c>
      <c r="AA36" s="659"/>
      <c r="AB36" s="659"/>
      <c r="AC36" s="659"/>
      <c r="AD36" s="660" t="s">
        <v>121</v>
      </c>
      <c r="AE36" s="660"/>
      <c r="AF36" s="660"/>
      <c r="AG36" s="660"/>
      <c r="AH36" s="660"/>
      <c r="AI36" s="660"/>
      <c r="AJ36" s="660"/>
      <c r="AK36" s="660"/>
      <c r="AL36" s="624" t="s">
        <v>121</v>
      </c>
      <c r="AM36" s="625"/>
      <c r="AN36" s="625"/>
      <c r="AO36" s="661"/>
      <c r="AP36" s="222"/>
      <c r="AQ36" s="670" t="s">
        <v>316</v>
      </c>
      <c r="AR36" s="671"/>
      <c r="AS36" s="671"/>
      <c r="AT36" s="671"/>
      <c r="AU36" s="671"/>
      <c r="AV36" s="671"/>
      <c r="AW36" s="671"/>
      <c r="AX36" s="671"/>
      <c r="AY36" s="672"/>
      <c r="AZ36" s="676">
        <v>738590</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40093</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696317</v>
      </c>
      <c r="CS36" s="622"/>
      <c r="CT36" s="622"/>
      <c r="CU36" s="622"/>
      <c r="CV36" s="622"/>
      <c r="CW36" s="622"/>
      <c r="CX36" s="622"/>
      <c r="CY36" s="623"/>
      <c r="CZ36" s="624">
        <v>13.5</v>
      </c>
      <c r="DA36" s="636"/>
      <c r="DB36" s="636"/>
      <c r="DC36" s="637"/>
      <c r="DD36" s="627">
        <v>543477</v>
      </c>
      <c r="DE36" s="622"/>
      <c r="DF36" s="622"/>
      <c r="DG36" s="622"/>
      <c r="DH36" s="622"/>
      <c r="DI36" s="622"/>
      <c r="DJ36" s="622"/>
      <c r="DK36" s="623"/>
      <c r="DL36" s="627">
        <v>384755</v>
      </c>
      <c r="DM36" s="622"/>
      <c r="DN36" s="622"/>
      <c r="DO36" s="622"/>
      <c r="DP36" s="622"/>
      <c r="DQ36" s="622"/>
      <c r="DR36" s="622"/>
      <c r="DS36" s="622"/>
      <c r="DT36" s="622"/>
      <c r="DU36" s="622"/>
      <c r="DV36" s="623"/>
      <c r="DW36" s="624">
        <v>11.4</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143609</v>
      </c>
      <c r="S37" s="622"/>
      <c r="T37" s="622"/>
      <c r="U37" s="622"/>
      <c r="V37" s="622"/>
      <c r="W37" s="622"/>
      <c r="X37" s="622"/>
      <c r="Y37" s="623"/>
      <c r="Z37" s="659">
        <v>2.6</v>
      </c>
      <c r="AA37" s="659"/>
      <c r="AB37" s="659"/>
      <c r="AC37" s="659"/>
      <c r="AD37" s="660">
        <v>24</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242423</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30142</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106163</v>
      </c>
      <c r="CS37" s="634"/>
      <c r="CT37" s="634"/>
      <c r="CU37" s="634"/>
      <c r="CV37" s="634"/>
      <c r="CW37" s="634"/>
      <c r="CX37" s="634"/>
      <c r="CY37" s="635"/>
      <c r="CZ37" s="624">
        <v>2.1</v>
      </c>
      <c r="DA37" s="636"/>
      <c r="DB37" s="636"/>
      <c r="DC37" s="637"/>
      <c r="DD37" s="627">
        <v>106163</v>
      </c>
      <c r="DE37" s="634"/>
      <c r="DF37" s="634"/>
      <c r="DG37" s="634"/>
      <c r="DH37" s="634"/>
      <c r="DI37" s="634"/>
      <c r="DJ37" s="634"/>
      <c r="DK37" s="635"/>
      <c r="DL37" s="627">
        <v>61904</v>
      </c>
      <c r="DM37" s="634"/>
      <c r="DN37" s="634"/>
      <c r="DO37" s="634"/>
      <c r="DP37" s="634"/>
      <c r="DQ37" s="634"/>
      <c r="DR37" s="634"/>
      <c r="DS37" s="634"/>
      <c r="DT37" s="634"/>
      <c r="DU37" s="634"/>
      <c r="DV37" s="635"/>
      <c r="DW37" s="624">
        <v>1.8</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117900</v>
      </c>
      <c r="S38" s="622"/>
      <c r="T38" s="622"/>
      <c r="U38" s="622"/>
      <c r="V38" s="622"/>
      <c r="W38" s="622"/>
      <c r="X38" s="622"/>
      <c r="Y38" s="623"/>
      <c r="Z38" s="659">
        <v>2.2000000000000002</v>
      </c>
      <c r="AA38" s="659"/>
      <c r="AB38" s="659"/>
      <c r="AC38" s="659"/>
      <c r="AD38" s="660" t="s">
        <v>121</v>
      </c>
      <c r="AE38" s="660"/>
      <c r="AF38" s="660"/>
      <c r="AG38" s="660"/>
      <c r="AH38" s="660"/>
      <c r="AI38" s="660"/>
      <c r="AJ38" s="660"/>
      <c r="AK38" s="660"/>
      <c r="AL38" s="624" t="s">
        <v>121</v>
      </c>
      <c r="AM38" s="625"/>
      <c r="AN38" s="625"/>
      <c r="AO38" s="661"/>
      <c r="AQ38" s="654" t="s">
        <v>324</v>
      </c>
      <c r="AR38" s="655"/>
      <c r="AS38" s="655"/>
      <c r="AT38" s="655"/>
      <c r="AU38" s="655"/>
      <c r="AV38" s="655"/>
      <c r="AW38" s="655"/>
      <c r="AX38" s="655"/>
      <c r="AY38" s="656"/>
      <c r="AZ38" s="621">
        <v>1156</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1346</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737434</v>
      </c>
      <c r="CS38" s="622"/>
      <c r="CT38" s="622"/>
      <c r="CU38" s="622"/>
      <c r="CV38" s="622"/>
      <c r="CW38" s="622"/>
      <c r="CX38" s="622"/>
      <c r="CY38" s="623"/>
      <c r="CZ38" s="624">
        <v>14.3</v>
      </c>
      <c r="DA38" s="636"/>
      <c r="DB38" s="636"/>
      <c r="DC38" s="637"/>
      <c r="DD38" s="627">
        <v>657124</v>
      </c>
      <c r="DE38" s="622"/>
      <c r="DF38" s="622"/>
      <c r="DG38" s="622"/>
      <c r="DH38" s="622"/>
      <c r="DI38" s="622"/>
      <c r="DJ38" s="622"/>
      <c r="DK38" s="623"/>
      <c r="DL38" s="627">
        <v>642053</v>
      </c>
      <c r="DM38" s="622"/>
      <c r="DN38" s="622"/>
      <c r="DO38" s="622"/>
      <c r="DP38" s="622"/>
      <c r="DQ38" s="622"/>
      <c r="DR38" s="622"/>
      <c r="DS38" s="622"/>
      <c r="DT38" s="622"/>
      <c r="DU38" s="622"/>
      <c r="DV38" s="623"/>
      <c r="DW38" s="624">
        <v>19</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328</v>
      </c>
      <c r="AR39" s="655"/>
      <c r="AS39" s="655"/>
      <c r="AT39" s="655"/>
      <c r="AU39" s="655"/>
      <c r="AV39" s="655"/>
      <c r="AW39" s="655"/>
      <c r="AX39" s="655"/>
      <c r="AY39" s="656"/>
      <c r="AZ39" s="621" t="s">
        <v>121</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2055</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189955</v>
      </c>
      <c r="CS39" s="634"/>
      <c r="CT39" s="634"/>
      <c r="CU39" s="634"/>
      <c r="CV39" s="634"/>
      <c r="CW39" s="634"/>
      <c r="CX39" s="634"/>
      <c r="CY39" s="635"/>
      <c r="CZ39" s="624">
        <v>3.7</v>
      </c>
      <c r="DA39" s="636"/>
      <c r="DB39" s="636"/>
      <c r="DC39" s="637"/>
      <c r="DD39" s="627">
        <v>44071</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18600</v>
      </c>
      <c r="S40" s="622"/>
      <c r="T40" s="622"/>
      <c r="U40" s="622"/>
      <c r="V40" s="622"/>
      <c r="W40" s="622"/>
      <c r="X40" s="622"/>
      <c r="Y40" s="623"/>
      <c r="Z40" s="659">
        <v>0.3</v>
      </c>
      <c r="AA40" s="659"/>
      <c r="AB40" s="659"/>
      <c r="AC40" s="659"/>
      <c r="AD40" s="660" t="s">
        <v>121</v>
      </c>
      <c r="AE40" s="660"/>
      <c r="AF40" s="660"/>
      <c r="AG40" s="660"/>
      <c r="AH40" s="660"/>
      <c r="AI40" s="660"/>
      <c r="AJ40" s="660"/>
      <c r="AK40" s="660"/>
      <c r="AL40" s="624" t="s">
        <v>121</v>
      </c>
      <c r="AM40" s="625"/>
      <c r="AN40" s="625"/>
      <c r="AO40" s="661"/>
      <c r="AQ40" s="654" t="s">
        <v>332</v>
      </c>
      <c r="AR40" s="655"/>
      <c r="AS40" s="655"/>
      <c r="AT40" s="655"/>
      <c r="AU40" s="655"/>
      <c r="AV40" s="655"/>
      <c r="AW40" s="655"/>
      <c r="AX40" s="655"/>
      <c r="AY40" s="656"/>
      <c r="AZ40" s="621" t="s">
        <v>121</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98</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108888</v>
      </c>
      <c r="CS40" s="622"/>
      <c r="CT40" s="622"/>
      <c r="CU40" s="622"/>
      <c r="CV40" s="622"/>
      <c r="CW40" s="622"/>
      <c r="CX40" s="622"/>
      <c r="CY40" s="623"/>
      <c r="CZ40" s="624">
        <v>2.1</v>
      </c>
      <c r="DA40" s="636"/>
      <c r="DB40" s="636"/>
      <c r="DC40" s="637"/>
      <c r="DD40" s="627" t="s">
        <v>121</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5452958</v>
      </c>
      <c r="S41" s="646"/>
      <c r="T41" s="646"/>
      <c r="U41" s="646"/>
      <c r="V41" s="646"/>
      <c r="W41" s="646"/>
      <c r="X41" s="646"/>
      <c r="Y41" s="649"/>
      <c r="Z41" s="650">
        <v>100</v>
      </c>
      <c r="AA41" s="650"/>
      <c r="AB41" s="650"/>
      <c r="AC41" s="650"/>
      <c r="AD41" s="651">
        <v>3358452</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104923</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121</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390088</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375</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208979</v>
      </c>
      <c r="CS42" s="634"/>
      <c r="CT42" s="634"/>
      <c r="CU42" s="634"/>
      <c r="CV42" s="634"/>
      <c r="CW42" s="634"/>
      <c r="CX42" s="634"/>
      <c r="CY42" s="635"/>
      <c r="CZ42" s="624">
        <v>4.0999999999999996</v>
      </c>
      <c r="DA42" s="636"/>
      <c r="DB42" s="636"/>
      <c r="DC42" s="637"/>
      <c r="DD42" s="627">
        <v>46139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t="s">
        <v>121</v>
      </c>
      <c r="CS43" s="634"/>
      <c r="CT43" s="634"/>
      <c r="CU43" s="634"/>
      <c r="CV43" s="634"/>
      <c r="CW43" s="634"/>
      <c r="CX43" s="634"/>
      <c r="CY43" s="635"/>
      <c r="CZ43" s="624" t="s">
        <v>121</v>
      </c>
      <c r="DA43" s="636"/>
      <c r="DB43" s="636"/>
      <c r="DC43" s="637"/>
      <c r="DD43" s="627" t="s">
        <v>121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208864</v>
      </c>
      <c r="CS44" s="622"/>
      <c r="CT44" s="622"/>
      <c r="CU44" s="622"/>
      <c r="CV44" s="622"/>
      <c r="CW44" s="622"/>
      <c r="CX44" s="622"/>
      <c r="CY44" s="623"/>
      <c r="CZ44" s="624">
        <v>4.0999999999999996</v>
      </c>
      <c r="DA44" s="625"/>
      <c r="DB44" s="625"/>
      <c r="DC44" s="626"/>
      <c r="DD44" s="627">
        <v>46024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103102</v>
      </c>
      <c r="CS45" s="634"/>
      <c r="CT45" s="634"/>
      <c r="CU45" s="634"/>
      <c r="CV45" s="634"/>
      <c r="CW45" s="634"/>
      <c r="CX45" s="634"/>
      <c r="CY45" s="635"/>
      <c r="CZ45" s="624">
        <v>2</v>
      </c>
      <c r="DA45" s="636"/>
      <c r="DB45" s="636"/>
      <c r="DC45" s="637"/>
      <c r="DD45" s="627">
        <v>18050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105650</v>
      </c>
      <c r="CS46" s="622"/>
      <c r="CT46" s="622"/>
      <c r="CU46" s="622"/>
      <c r="CV46" s="622"/>
      <c r="CW46" s="622"/>
      <c r="CX46" s="622"/>
      <c r="CY46" s="623"/>
      <c r="CZ46" s="624">
        <v>2.1</v>
      </c>
      <c r="DA46" s="625"/>
      <c r="DB46" s="625"/>
      <c r="DC46" s="626"/>
      <c r="DD46" s="627">
        <v>27862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115</v>
      </c>
      <c r="CS47" s="634"/>
      <c r="CT47" s="634"/>
      <c r="CU47" s="634"/>
      <c r="CV47" s="634"/>
      <c r="CW47" s="634"/>
      <c r="CX47" s="634"/>
      <c r="CY47" s="635"/>
      <c r="CZ47" s="624">
        <v>0</v>
      </c>
      <c r="DA47" s="636"/>
      <c r="DB47" s="636"/>
      <c r="DC47" s="637"/>
      <c r="DD47" s="627">
        <v>115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5144650</v>
      </c>
      <c r="CS49" s="606"/>
      <c r="CT49" s="606"/>
      <c r="CU49" s="606"/>
      <c r="CV49" s="606"/>
      <c r="CW49" s="606"/>
      <c r="CX49" s="606"/>
      <c r="CY49" s="607"/>
      <c r="CZ49" s="608">
        <v>100</v>
      </c>
      <c r="DA49" s="609"/>
      <c r="DB49" s="609"/>
      <c r="DC49" s="610"/>
      <c r="DD49" s="611">
        <v>3643014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4fw5djYHyHLeII98dN6RoiW4Wio/Xm4Ow0rglUWT3AlvSPLrIZe/clue2XhZmmdNbWRM3t0nl8b3p7a/GNHxww==" saltValue="ViS8cwzXurhpRyqGmmxCx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view="pageBreakPreview" zoomScale="85" zoomScaleNormal="70" zoomScaleSheetLayoutView="85"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3" t="s">
        <v>353</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4" t="s">
        <v>354</v>
      </c>
      <c r="DK2" s="1095"/>
      <c r="DL2" s="1095"/>
      <c r="DM2" s="1095"/>
      <c r="DN2" s="1095"/>
      <c r="DO2" s="1096"/>
      <c r="DP2" s="228"/>
      <c r="DQ2" s="1094" t="s">
        <v>355</v>
      </c>
      <c r="DR2" s="1095"/>
      <c r="DS2" s="1095"/>
      <c r="DT2" s="1095"/>
      <c r="DU2" s="1095"/>
      <c r="DV2" s="1095"/>
      <c r="DW2" s="1095"/>
      <c r="DX2" s="1095"/>
      <c r="DY2" s="1095"/>
      <c r="DZ2" s="1096"/>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2" t="s">
        <v>356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7"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7" t="s">
        <v>372</v>
      </c>
      <c r="DH5" s="1088"/>
      <c r="DI5" s="1088"/>
      <c r="DJ5" s="1088"/>
      <c r="DK5" s="1089"/>
      <c r="DL5" s="1087" t="s">
        <v>373</v>
      </c>
      <c r="DM5" s="1088"/>
      <c r="DN5" s="1088"/>
      <c r="DO5" s="1088"/>
      <c r="DP5" s="1089"/>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8"/>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90"/>
      <c r="DH6" s="1091"/>
      <c r="DI6" s="1091"/>
      <c r="DJ6" s="1091"/>
      <c r="DK6" s="1092"/>
      <c r="DL6" s="1090"/>
      <c r="DM6" s="1091"/>
      <c r="DN6" s="1091"/>
      <c r="DO6" s="1091"/>
      <c r="DP6" s="1092"/>
      <c r="DQ6" s="1004"/>
      <c r="DR6" s="1005"/>
      <c r="DS6" s="1005"/>
      <c r="DT6" s="1005"/>
      <c r="DU6" s="1006"/>
      <c r="DV6" s="1004"/>
      <c r="DW6" s="1005"/>
      <c r="DX6" s="1005"/>
      <c r="DY6" s="1005"/>
      <c r="DZ6" s="1016"/>
      <c r="EA6" s="234"/>
    </row>
    <row r="7" spans="1:131" s="235" customFormat="1" ht="26.25" customHeight="1" thickTop="1" x14ac:dyDescent="0.15">
      <c r="A7" s="236">
        <v>1</v>
      </c>
      <c r="B7" s="1050" t="s">
        <v>375</v>
      </c>
      <c r="C7" s="1051"/>
      <c r="D7" s="1051"/>
      <c r="E7" s="1051"/>
      <c r="F7" s="1051"/>
      <c r="G7" s="1051"/>
      <c r="H7" s="1051"/>
      <c r="I7" s="1051"/>
      <c r="J7" s="1051"/>
      <c r="K7" s="1051"/>
      <c r="L7" s="1051"/>
      <c r="M7" s="1051"/>
      <c r="N7" s="1051"/>
      <c r="O7" s="1051"/>
      <c r="P7" s="1052"/>
      <c r="Q7" s="1105">
        <v>5453</v>
      </c>
      <c r="R7" s="1106"/>
      <c r="S7" s="1106"/>
      <c r="T7" s="1106"/>
      <c r="U7" s="1106"/>
      <c r="V7" s="1106">
        <v>5145</v>
      </c>
      <c r="W7" s="1106"/>
      <c r="X7" s="1106"/>
      <c r="Y7" s="1106"/>
      <c r="Z7" s="1106"/>
      <c r="AA7" s="1106">
        <v>308</v>
      </c>
      <c r="AB7" s="1106"/>
      <c r="AC7" s="1106"/>
      <c r="AD7" s="1106"/>
      <c r="AE7" s="1107"/>
      <c r="AF7" s="1108">
        <v>274</v>
      </c>
      <c r="AG7" s="1109"/>
      <c r="AH7" s="1109"/>
      <c r="AI7" s="1109"/>
      <c r="AJ7" s="1110"/>
      <c r="AK7" s="1111">
        <v>139</v>
      </c>
      <c r="AL7" s="1112"/>
      <c r="AM7" s="1112"/>
      <c r="AN7" s="1112"/>
      <c r="AO7" s="1112"/>
      <c r="AP7" s="1112">
        <v>4618</v>
      </c>
      <c r="AQ7" s="1112"/>
      <c r="AR7" s="1112"/>
      <c r="AS7" s="1112"/>
      <c r="AT7" s="1112"/>
      <c r="AU7" s="1113"/>
      <c r="AV7" s="1113"/>
      <c r="AW7" s="1113"/>
      <c r="AX7" s="1113"/>
      <c r="AY7" s="1114"/>
      <c r="AZ7" s="232"/>
      <c r="BA7" s="232"/>
      <c r="BB7" s="232"/>
      <c r="BC7" s="232"/>
      <c r="BD7" s="232"/>
      <c r="BE7" s="233"/>
      <c r="BF7" s="233"/>
      <c r="BG7" s="233"/>
      <c r="BH7" s="233"/>
      <c r="BI7" s="233"/>
      <c r="BJ7" s="233"/>
      <c r="BK7" s="233"/>
      <c r="BL7" s="233"/>
      <c r="BM7" s="233"/>
      <c r="BN7" s="233"/>
      <c r="BO7" s="233"/>
      <c r="BP7" s="233"/>
      <c r="BQ7" s="236">
        <v>1</v>
      </c>
      <c r="BR7" s="237"/>
      <c r="BS7" s="1102" t="s">
        <v>552</v>
      </c>
      <c r="BT7" s="1103"/>
      <c r="BU7" s="1103"/>
      <c r="BV7" s="1103"/>
      <c r="BW7" s="1103"/>
      <c r="BX7" s="1103"/>
      <c r="BY7" s="1103"/>
      <c r="BZ7" s="1103"/>
      <c r="CA7" s="1103"/>
      <c r="CB7" s="1103"/>
      <c r="CC7" s="1103"/>
      <c r="CD7" s="1103"/>
      <c r="CE7" s="1103"/>
      <c r="CF7" s="1103"/>
      <c r="CG7" s="1115"/>
      <c r="CH7" s="1099">
        <v>14</v>
      </c>
      <c r="CI7" s="1100"/>
      <c r="CJ7" s="1100"/>
      <c r="CK7" s="1100"/>
      <c r="CL7" s="1101"/>
      <c r="CM7" s="1099">
        <v>62</v>
      </c>
      <c r="CN7" s="1100"/>
      <c r="CO7" s="1100"/>
      <c r="CP7" s="1100"/>
      <c r="CQ7" s="1101"/>
      <c r="CR7" s="1099">
        <v>32</v>
      </c>
      <c r="CS7" s="1100"/>
      <c r="CT7" s="1100"/>
      <c r="CU7" s="1100"/>
      <c r="CV7" s="1101"/>
      <c r="CW7" s="1099">
        <v>2</v>
      </c>
      <c r="CX7" s="1100"/>
      <c r="CY7" s="1100"/>
      <c r="CZ7" s="1100"/>
      <c r="DA7" s="1101"/>
      <c r="DB7" s="1099" t="s">
        <v>556</v>
      </c>
      <c r="DC7" s="1100"/>
      <c r="DD7" s="1100"/>
      <c r="DE7" s="1100"/>
      <c r="DF7" s="1101"/>
      <c r="DG7" s="1099" t="s">
        <v>486</v>
      </c>
      <c r="DH7" s="1100"/>
      <c r="DI7" s="1100"/>
      <c r="DJ7" s="1100"/>
      <c r="DK7" s="1101"/>
      <c r="DL7" s="1099" t="s">
        <v>486</v>
      </c>
      <c r="DM7" s="1100"/>
      <c r="DN7" s="1100"/>
      <c r="DO7" s="1100"/>
      <c r="DP7" s="1101"/>
      <c r="DQ7" s="1099" t="s">
        <v>486</v>
      </c>
      <c r="DR7" s="1100"/>
      <c r="DS7" s="1100"/>
      <c r="DT7" s="1100"/>
      <c r="DU7" s="1101"/>
      <c r="DV7" s="1102"/>
      <c r="DW7" s="1103"/>
      <c r="DX7" s="1103"/>
      <c r="DY7" s="1103"/>
      <c r="DZ7" s="1104"/>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3"/>
      <c r="AL8" s="1084"/>
      <c r="AM8" s="1084"/>
      <c r="AN8" s="1084"/>
      <c r="AO8" s="1084"/>
      <c r="AP8" s="1084"/>
      <c r="AQ8" s="1084"/>
      <c r="AR8" s="1084"/>
      <c r="AS8" s="1084"/>
      <c r="AT8" s="1084"/>
      <c r="AU8" s="1085"/>
      <c r="AV8" s="1085"/>
      <c r="AW8" s="1085"/>
      <c r="AX8" s="1085"/>
      <c r="AY8" s="1086"/>
      <c r="AZ8" s="232"/>
      <c r="BA8" s="232"/>
      <c r="BB8" s="232"/>
      <c r="BC8" s="232"/>
      <c r="BD8" s="232"/>
      <c r="BE8" s="233"/>
      <c r="BF8" s="233"/>
      <c r="BG8" s="233"/>
      <c r="BH8" s="233"/>
      <c r="BI8" s="233"/>
      <c r="BJ8" s="233"/>
      <c r="BK8" s="233"/>
      <c r="BL8" s="233"/>
      <c r="BM8" s="233"/>
      <c r="BN8" s="233"/>
      <c r="BO8" s="233"/>
      <c r="BP8" s="233"/>
      <c r="BQ8" s="238">
        <v>2</v>
      </c>
      <c r="BR8" s="239"/>
      <c r="BS8" s="992" t="s">
        <v>553</v>
      </c>
      <c r="BT8" s="993"/>
      <c r="BU8" s="993"/>
      <c r="BV8" s="993"/>
      <c r="BW8" s="993"/>
      <c r="BX8" s="993"/>
      <c r="BY8" s="993"/>
      <c r="BZ8" s="993"/>
      <c r="CA8" s="993"/>
      <c r="CB8" s="993"/>
      <c r="CC8" s="993"/>
      <c r="CD8" s="993"/>
      <c r="CE8" s="993"/>
      <c r="CF8" s="993"/>
      <c r="CG8" s="1014"/>
      <c r="CH8" s="989">
        <v>1</v>
      </c>
      <c r="CI8" s="990"/>
      <c r="CJ8" s="990"/>
      <c r="CK8" s="990"/>
      <c r="CL8" s="991"/>
      <c r="CM8" s="989">
        <v>71</v>
      </c>
      <c r="CN8" s="990"/>
      <c r="CO8" s="990"/>
      <c r="CP8" s="990"/>
      <c r="CQ8" s="991"/>
      <c r="CR8" s="989">
        <v>10</v>
      </c>
      <c r="CS8" s="990"/>
      <c r="CT8" s="990"/>
      <c r="CU8" s="990"/>
      <c r="CV8" s="991"/>
      <c r="CW8" s="989" t="s">
        <v>556</v>
      </c>
      <c r="CX8" s="990"/>
      <c r="CY8" s="990"/>
      <c r="CZ8" s="990"/>
      <c r="DA8" s="991"/>
      <c r="DB8" s="989" t="s">
        <v>556</v>
      </c>
      <c r="DC8" s="990"/>
      <c r="DD8" s="990"/>
      <c r="DE8" s="990"/>
      <c r="DF8" s="991"/>
      <c r="DG8" s="989" t="s">
        <v>486</v>
      </c>
      <c r="DH8" s="990"/>
      <c r="DI8" s="990"/>
      <c r="DJ8" s="990"/>
      <c r="DK8" s="991"/>
      <c r="DL8" s="989" t="s">
        <v>486</v>
      </c>
      <c r="DM8" s="990"/>
      <c r="DN8" s="990"/>
      <c r="DO8" s="990"/>
      <c r="DP8" s="991"/>
      <c r="DQ8" s="989" t="s">
        <v>486</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3"/>
      <c r="AL9" s="1084"/>
      <c r="AM9" s="1084"/>
      <c r="AN9" s="1084"/>
      <c r="AO9" s="1084"/>
      <c r="AP9" s="1084"/>
      <c r="AQ9" s="1084"/>
      <c r="AR9" s="1084"/>
      <c r="AS9" s="1084"/>
      <c r="AT9" s="1084"/>
      <c r="AU9" s="1085"/>
      <c r="AV9" s="1085"/>
      <c r="AW9" s="1085"/>
      <c r="AX9" s="1085"/>
      <c r="AY9" s="1086"/>
      <c r="AZ9" s="232"/>
      <c r="BA9" s="232"/>
      <c r="BB9" s="232"/>
      <c r="BC9" s="232"/>
      <c r="BD9" s="232"/>
      <c r="BE9" s="233"/>
      <c r="BF9" s="233"/>
      <c r="BG9" s="233"/>
      <c r="BH9" s="233"/>
      <c r="BI9" s="233"/>
      <c r="BJ9" s="233"/>
      <c r="BK9" s="233"/>
      <c r="BL9" s="233"/>
      <c r="BM9" s="233"/>
      <c r="BN9" s="233"/>
      <c r="BO9" s="233"/>
      <c r="BP9" s="233"/>
      <c r="BQ9" s="238">
        <v>3</v>
      </c>
      <c r="BR9" s="239" t="s">
        <v>554</v>
      </c>
      <c r="BS9" s="992" t="s">
        <v>555</v>
      </c>
      <c r="BT9" s="993"/>
      <c r="BU9" s="993"/>
      <c r="BV9" s="993"/>
      <c r="BW9" s="993"/>
      <c r="BX9" s="993"/>
      <c r="BY9" s="993"/>
      <c r="BZ9" s="993"/>
      <c r="CA9" s="993"/>
      <c r="CB9" s="993"/>
      <c r="CC9" s="993"/>
      <c r="CD9" s="993"/>
      <c r="CE9" s="993"/>
      <c r="CF9" s="993"/>
      <c r="CG9" s="1014"/>
      <c r="CH9" s="989">
        <v>4</v>
      </c>
      <c r="CI9" s="990"/>
      <c r="CJ9" s="990"/>
      <c r="CK9" s="990"/>
      <c r="CL9" s="991"/>
      <c r="CM9" s="989">
        <v>258</v>
      </c>
      <c r="CN9" s="990"/>
      <c r="CO9" s="990"/>
      <c r="CP9" s="990"/>
      <c r="CQ9" s="991"/>
      <c r="CR9" s="989">
        <v>10</v>
      </c>
      <c r="CS9" s="990"/>
      <c r="CT9" s="990"/>
      <c r="CU9" s="990"/>
      <c r="CV9" s="991"/>
      <c r="CW9" s="989" t="s">
        <v>556</v>
      </c>
      <c r="CX9" s="990"/>
      <c r="CY9" s="990"/>
      <c r="CZ9" s="990"/>
      <c r="DA9" s="991"/>
      <c r="DB9" s="989" t="s">
        <v>556</v>
      </c>
      <c r="DC9" s="990"/>
      <c r="DD9" s="990"/>
      <c r="DE9" s="990"/>
      <c r="DF9" s="991"/>
      <c r="DG9" s="989" t="s">
        <v>486</v>
      </c>
      <c r="DH9" s="990"/>
      <c r="DI9" s="990"/>
      <c r="DJ9" s="990"/>
      <c r="DK9" s="991"/>
      <c r="DL9" s="989" t="s">
        <v>486</v>
      </c>
      <c r="DM9" s="990"/>
      <c r="DN9" s="990"/>
      <c r="DO9" s="990"/>
      <c r="DP9" s="991"/>
      <c r="DQ9" s="989" t="s">
        <v>486</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3"/>
      <c r="AL10" s="1084"/>
      <c r="AM10" s="1084"/>
      <c r="AN10" s="1084"/>
      <c r="AO10" s="1084"/>
      <c r="AP10" s="1084"/>
      <c r="AQ10" s="1084"/>
      <c r="AR10" s="1084"/>
      <c r="AS10" s="1084"/>
      <c r="AT10" s="1084"/>
      <c r="AU10" s="1085"/>
      <c r="AV10" s="1085"/>
      <c r="AW10" s="1085"/>
      <c r="AX10" s="1085"/>
      <c r="AY10" s="1086"/>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3"/>
      <c r="AL11" s="1084"/>
      <c r="AM11" s="1084"/>
      <c r="AN11" s="1084"/>
      <c r="AO11" s="1084"/>
      <c r="AP11" s="1084"/>
      <c r="AQ11" s="1084"/>
      <c r="AR11" s="1084"/>
      <c r="AS11" s="1084"/>
      <c r="AT11" s="1084"/>
      <c r="AU11" s="1085"/>
      <c r="AV11" s="1085"/>
      <c r="AW11" s="1085"/>
      <c r="AX11" s="1085"/>
      <c r="AY11" s="1086"/>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3"/>
      <c r="AL12" s="1084"/>
      <c r="AM12" s="1084"/>
      <c r="AN12" s="1084"/>
      <c r="AO12" s="1084"/>
      <c r="AP12" s="1084"/>
      <c r="AQ12" s="1084"/>
      <c r="AR12" s="1084"/>
      <c r="AS12" s="1084"/>
      <c r="AT12" s="1084"/>
      <c r="AU12" s="1085"/>
      <c r="AV12" s="1085"/>
      <c r="AW12" s="1085"/>
      <c r="AX12" s="1085"/>
      <c r="AY12" s="1086"/>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3"/>
      <c r="AL13" s="1084"/>
      <c r="AM13" s="1084"/>
      <c r="AN13" s="1084"/>
      <c r="AO13" s="1084"/>
      <c r="AP13" s="1084"/>
      <c r="AQ13" s="1084"/>
      <c r="AR13" s="1084"/>
      <c r="AS13" s="1084"/>
      <c r="AT13" s="1084"/>
      <c r="AU13" s="1085"/>
      <c r="AV13" s="1085"/>
      <c r="AW13" s="1085"/>
      <c r="AX13" s="1085"/>
      <c r="AY13" s="1086"/>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3"/>
      <c r="AL14" s="1084"/>
      <c r="AM14" s="1084"/>
      <c r="AN14" s="1084"/>
      <c r="AO14" s="1084"/>
      <c r="AP14" s="1084"/>
      <c r="AQ14" s="1084"/>
      <c r="AR14" s="1084"/>
      <c r="AS14" s="1084"/>
      <c r="AT14" s="1084"/>
      <c r="AU14" s="1085"/>
      <c r="AV14" s="1085"/>
      <c r="AW14" s="1085"/>
      <c r="AX14" s="1085"/>
      <c r="AY14" s="1086"/>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3"/>
      <c r="AL15" s="1084"/>
      <c r="AM15" s="1084"/>
      <c r="AN15" s="1084"/>
      <c r="AO15" s="1084"/>
      <c r="AP15" s="1084"/>
      <c r="AQ15" s="1084"/>
      <c r="AR15" s="1084"/>
      <c r="AS15" s="1084"/>
      <c r="AT15" s="1084"/>
      <c r="AU15" s="1085"/>
      <c r="AV15" s="1085"/>
      <c r="AW15" s="1085"/>
      <c r="AX15" s="1085"/>
      <c r="AY15" s="1086"/>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3"/>
      <c r="AL16" s="1084"/>
      <c r="AM16" s="1084"/>
      <c r="AN16" s="1084"/>
      <c r="AO16" s="1084"/>
      <c r="AP16" s="1084"/>
      <c r="AQ16" s="1084"/>
      <c r="AR16" s="1084"/>
      <c r="AS16" s="1084"/>
      <c r="AT16" s="1084"/>
      <c r="AU16" s="1085"/>
      <c r="AV16" s="1085"/>
      <c r="AW16" s="1085"/>
      <c r="AX16" s="1085"/>
      <c r="AY16" s="1086"/>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3"/>
      <c r="AL17" s="1084"/>
      <c r="AM17" s="1084"/>
      <c r="AN17" s="1084"/>
      <c r="AO17" s="1084"/>
      <c r="AP17" s="1084"/>
      <c r="AQ17" s="1084"/>
      <c r="AR17" s="1084"/>
      <c r="AS17" s="1084"/>
      <c r="AT17" s="1084"/>
      <c r="AU17" s="1085"/>
      <c r="AV17" s="1085"/>
      <c r="AW17" s="1085"/>
      <c r="AX17" s="1085"/>
      <c r="AY17" s="1086"/>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3"/>
      <c r="AL18" s="1084"/>
      <c r="AM18" s="1084"/>
      <c r="AN18" s="1084"/>
      <c r="AO18" s="1084"/>
      <c r="AP18" s="1084"/>
      <c r="AQ18" s="1084"/>
      <c r="AR18" s="1084"/>
      <c r="AS18" s="1084"/>
      <c r="AT18" s="1084"/>
      <c r="AU18" s="1085"/>
      <c r="AV18" s="1085"/>
      <c r="AW18" s="1085"/>
      <c r="AX18" s="1085"/>
      <c r="AY18" s="1086"/>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3"/>
      <c r="AL19" s="1084"/>
      <c r="AM19" s="1084"/>
      <c r="AN19" s="1084"/>
      <c r="AO19" s="1084"/>
      <c r="AP19" s="1084"/>
      <c r="AQ19" s="1084"/>
      <c r="AR19" s="1084"/>
      <c r="AS19" s="1084"/>
      <c r="AT19" s="1084"/>
      <c r="AU19" s="1085"/>
      <c r="AV19" s="1085"/>
      <c r="AW19" s="1085"/>
      <c r="AX19" s="1085"/>
      <c r="AY19" s="1086"/>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3"/>
      <c r="AL20" s="1084"/>
      <c r="AM20" s="1084"/>
      <c r="AN20" s="1084"/>
      <c r="AO20" s="1084"/>
      <c r="AP20" s="1084"/>
      <c r="AQ20" s="1084"/>
      <c r="AR20" s="1084"/>
      <c r="AS20" s="1084"/>
      <c r="AT20" s="1084"/>
      <c r="AU20" s="1085"/>
      <c r="AV20" s="1085"/>
      <c r="AW20" s="1085"/>
      <c r="AX20" s="1085"/>
      <c r="AY20" s="1086"/>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3"/>
      <c r="AL21" s="1084"/>
      <c r="AM21" s="1084"/>
      <c r="AN21" s="1084"/>
      <c r="AO21" s="1084"/>
      <c r="AP21" s="1084"/>
      <c r="AQ21" s="1084"/>
      <c r="AR21" s="1084"/>
      <c r="AS21" s="1084"/>
      <c r="AT21" s="1084"/>
      <c r="AU21" s="1085"/>
      <c r="AV21" s="1085"/>
      <c r="AW21" s="1085"/>
      <c r="AX21" s="1085"/>
      <c r="AY21" s="1086"/>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6"/>
      <c r="R22" s="1077"/>
      <c r="S22" s="1077"/>
      <c r="T22" s="1077"/>
      <c r="U22" s="1077"/>
      <c r="V22" s="1077"/>
      <c r="W22" s="1077"/>
      <c r="X22" s="1077"/>
      <c r="Y22" s="1077"/>
      <c r="Z22" s="1077"/>
      <c r="AA22" s="1077"/>
      <c r="AB22" s="1077"/>
      <c r="AC22" s="1077"/>
      <c r="AD22" s="1077"/>
      <c r="AE22" s="1078"/>
      <c r="AF22" s="1035"/>
      <c r="AG22" s="1036"/>
      <c r="AH22" s="1036"/>
      <c r="AI22" s="1036"/>
      <c r="AJ22" s="1037"/>
      <c r="AK22" s="1079"/>
      <c r="AL22" s="1080"/>
      <c r="AM22" s="1080"/>
      <c r="AN22" s="1080"/>
      <c r="AO22" s="1080"/>
      <c r="AP22" s="1080"/>
      <c r="AQ22" s="1080"/>
      <c r="AR22" s="1080"/>
      <c r="AS22" s="1080"/>
      <c r="AT22" s="1080"/>
      <c r="AU22" s="1081"/>
      <c r="AV22" s="1081"/>
      <c r="AW22" s="1081"/>
      <c r="AX22" s="1081"/>
      <c r="AY22" s="1082"/>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70">
        <v>5453</v>
      </c>
      <c r="R23" s="1064"/>
      <c r="S23" s="1064"/>
      <c r="T23" s="1064"/>
      <c r="U23" s="1064"/>
      <c r="V23" s="1064">
        <v>5145</v>
      </c>
      <c r="W23" s="1064"/>
      <c r="X23" s="1064"/>
      <c r="Y23" s="1064"/>
      <c r="Z23" s="1064"/>
      <c r="AA23" s="1064">
        <v>308</v>
      </c>
      <c r="AB23" s="1064"/>
      <c r="AC23" s="1064"/>
      <c r="AD23" s="1064"/>
      <c r="AE23" s="1071"/>
      <c r="AF23" s="1072">
        <v>274</v>
      </c>
      <c r="AG23" s="1064"/>
      <c r="AH23" s="1064"/>
      <c r="AI23" s="1064"/>
      <c r="AJ23" s="1073"/>
      <c r="AK23" s="1074"/>
      <c r="AL23" s="1075"/>
      <c r="AM23" s="1075"/>
      <c r="AN23" s="1075"/>
      <c r="AO23" s="1075"/>
      <c r="AP23" s="1064">
        <v>4618</v>
      </c>
      <c r="AQ23" s="1064"/>
      <c r="AR23" s="1064"/>
      <c r="AS23" s="1064"/>
      <c r="AT23" s="1064"/>
      <c r="AU23" s="1065"/>
      <c r="AV23" s="1065"/>
      <c r="AW23" s="1065"/>
      <c r="AX23" s="1065"/>
      <c r="AY23" s="1066"/>
      <c r="AZ23" s="1067" t="s">
        <v>121</v>
      </c>
      <c r="BA23" s="1068"/>
      <c r="BB23" s="1068"/>
      <c r="BC23" s="1068"/>
      <c r="BD23" s="1069"/>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3" t="s">
        <v>379</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62" t="s">
        <v>380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8" t="s">
        <v>384</v>
      </c>
      <c r="AG26" s="1008"/>
      <c r="AH26" s="1008"/>
      <c r="AI26" s="1008"/>
      <c r="AJ26" s="1059"/>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0"/>
      <c r="AG27" s="1011"/>
      <c r="AH27" s="1011"/>
      <c r="AI27" s="1011"/>
      <c r="AJ27" s="1061"/>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50" t="s">
        <v>389</v>
      </c>
      <c r="C28" s="1051"/>
      <c r="D28" s="1051"/>
      <c r="E28" s="1051"/>
      <c r="F28" s="1051"/>
      <c r="G28" s="1051"/>
      <c r="H28" s="1051"/>
      <c r="I28" s="1051"/>
      <c r="J28" s="1051"/>
      <c r="K28" s="1051"/>
      <c r="L28" s="1051"/>
      <c r="M28" s="1051"/>
      <c r="N28" s="1051"/>
      <c r="O28" s="1051"/>
      <c r="P28" s="1052"/>
      <c r="Q28" s="1053">
        <v>1154</v>
      </c>
      <c r="R28" s="1054"/>
      <c r="S28" s="1054"/>
      <c r="T28" s="1054"/>
      <c r="U28" s="1054"/>
      <c r="V28" s="1054">
        <v>1114</v>
      </c>
      <c r="W28" s="1054"/>
      <c r="X28" s="1054"/>
      <c r="Y28" s="1054"/>
      <c r="Z28" s="1054"/>
      <c r="AA28" s="1054">
        <v>40</v>
      </c>
      <c r="AB28" s="1054"/>
      <c r="AC28" s="1054"/>
      <c r="AD28" s="1054"/>
      <c r="AE28" s="1055"/>
      <c r="AF28" s="1056">
        <v>40</v>
      </c>
      <c r="AG28" s="1054"/>
      <c r="AH28" s="1054"/>
      <c r="AI28" s="1054"/>
      <c r="AJ28" s="1057"/>
      <c r="AK28" s="1045">
        <v>105</v>
      </c>
      <c r="AL28" s="1046"/>
      <c r="AM28" s="1046"/>
      <c r="AN28" s="1046"/>
      <c r="AO28" s="1046"/>
      <c r="AP28" s="1046" t="s">
        <v>486</v>
      </c>
      <c r="AQ28" s="1046"/>
      <c r="AR28" s="1046"/>
      <c r="AS28" s="1046"/>
      <c r="AT28" s="1046"/>
      <c r="AU28" s="1046" t="s">
        <v>486</v>
      </c>
      <c r="AV28" s="1046"/>
      <c r="AW28" s="1046"/>
      <c r="AX28" s="1046"/>
      <c r="AY28" s="1046"/>
      <c r="AZ28" s="1047" t="s">
        <v>486</v>
      </c>
      <c r="BA28" s="1047"/>
      <c r="BB28" s="1047"/>
      <c r="BC28" s="1047"/>
      <c r="BD28" s="1047"/>
      <c r="BE28" s="1048"/>
      <c r="BF28" s="1048"/>
      <c r="BG28" s="1048"/>
      <c r="BH28" s="1048"/>
      <c r="BI28" s="1049"/>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1343</v>
      </c>
      <c r="R29" s="1039"/>
      <c r="S29" s="1039"/>
      <c r="T29" s="1039"/>
      <c r="U29" s="1039"/>
      <c r="V29" s="1039">
        <v>1280</v>
      </c>
      <c r="W29" s="1039"/>
      <c r="X29" s="1039"/>
      <c r="Y29" s="1039"/>
      <c r="Z29" s="1039"/>
      <c r="AA29" s="1039">
        <v>63</v>
      </c>
      <c r="AB29" s="1039"/>
      <c r="AC29" s="1039"/>
      <c r="AD29" s="1039"/>
      <c r="AE29" s="1040"/>
      <c r="AF29" s="1035">
        <v>63</v>
      </c>
      <c r="AG29" s="1036"/>
      <c r="AH29" s="1036"/>
      <c r="AI29" s="1036"/>
      <c r="AJ29" s="1037"/>
      <c r="AK29" s="980">
        <v>211</v>
      </c>
      <c r="AL29" s="971"/>
      <c r="AM29" s="971"/>
      <c r="AN29" s="971"/>
      <c r="AO29" s="971"/>
      <c r="AP29" s="971" t="s">
        <v>486</v>
      </c>
      <c r="AQ29" s="971"/>
      <c r="AR29" s="971"/>
      <c r="AS29" s="971"/>
      <c r="AT29" s="971"/>
      <c r="AU29" s="971" t="s">
        <v>486</v>
      </c>
      <c r="AV29" s="971"/>
      <c r="AW29" s="971"/>
      <c r="AX29" s="971"/>
      <c r="AY29" s="971"/>
      <c r="AZ29" s="1042" t="s">
        <v>486</v>
      </c>
      <c r="BA29" s="1043"/>
      <c r="BB29" s="1043"/>
      <c r="BC29" s="1043"/>
      <c r="BD29" s="1044"/>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171</v>
      </c>
      <c r="R30" s="1039"/>
      <c r="S30" s="1039"/>
      <c r="T30" s="1039"/>
      <c r="U30" s="1039"/>
      <c r="V30" s="1039">
        <v>170</v>
      </c>
      <c r="W30" s="1039"/>
      <c r="X30" s="1039"/>
      <c r="Y30" s="1039"/>
      <c r="Z30" s="1039"/>
      <c r="AA30" s="1039">
        <v>1</v>
      </c>
      <c r="AB30" s="1039"/>
      <c r="AC30" s="1039"/>
      <c r="AD30" s="1039"/>
      <c r="AE30" s="1040"/>
      <c r="AF30" s="1035">
        <v>1</v>
      </c>
      <c r="AG30" s="1036"/>
      <c r="AH30" s="1036"/>
      <c r="AI30" s="1036"/>
      <c r="AJ30" s="1037"/>
      <c r="AK30" s="980">
        <v>50</v>
      </c>
      <c r="AL30" s="971"/>
      <c r="AM30" s="971"/>
      <c r="AN30" s="971"/>
      <c r="AO30" s="971"/>
      <c r="AP30" s="971" t="s">
        <v>486</v>
      </c>
      <c r="AQ30" s="971"/>
      <c r="AR30" s="971"/>
      <c r="AS30" s="971"/>
      <c r="AT30" s="971"/>
      <c r="AU30" s="971" t="s">
        <v>486</v>
      </c>
      <c r="AV30" s="971"/>
      <c r="AW30" s="971"/>
      <c r="AX30" s="971"/>
      <c r="AY30" s="971"/>
      <c r="AZ30" s="1042" t="s">
        <v>486</v>
      </c>
      <c r="BA30" s="1043"/>
      <c r="BB30" s="1043"/>
      <c r="BC30" s="1043"/>
      <c r="BD30" s="1044"/>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45</v>
      </c>
      <c r="R31" s="1039"/>
      <c r="S31" s="1039"/>
      <c r="T31" s="1039"/>
      <c r="U31" s="1039"/>
      <c r="V31" s="1039">
        <v>37</v>
      </c>
      <c r="W31" s="1039"/>
      <c r="X31" s="1039"/>
      <c r="Y31" s="1039"/>
      <c r="Z31" s="1039"/>
      <c r="AA31" s="1039">
        <v>8</v>
      </c>
      <c r="AB31" s="1039"/>
      <c r="AC31" s="1039"/>
      <c r="AD31" s="1039"/>
      <c r="AE31" s="1040"/>
      <c r="AF31" s="1035">
        <v>8</v>
      </c>
      <c r="AG31" s="1036"/>
      <c r="AH31" s="1036"/>
      <c r="AI31" s="1036"/>
      <c r="AJ31" s="1037"/>
      <c r="AK31" s="980">
        <v>20</v>
      </c>
      <c r="AL31" s="971"/>
      <c r="AM31" s="971"/>
      <c r="AN31" s="971"/>
      <c r="AO31" s="971"/>
      <c r="AP31" s="971">
        <v>143</v>
      </c>
      <c r="AQ31" s="971"/>
      <c r="AR31" s="971"/>
      <c r="AS31" s="971"/>
      <c r="AT31" s="971"/>
      <c r="AU31" s="971">
        <v>128</v>
      </c>
      <c r="AV31" s="971"/>
      <c r="AW31" s="971"/>
      <c r="AX31" s="971"/>
      <c r="AY31" s="971"/>
      <c r="AZ31" s="1042" t="s">
        <v>486</v>
      </c>
      <c r="BA31" s="1043"/>
      <c r="BB31" s="1043"/>
      <c r="BC31" s="1043"/>
      <c r="BD31" s="1044"/>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477</v>
      </c>
      <c r="R32" s="1039"/>
      <c r="S32" s="1039"/>
      <c r="T32" s="1039"/>
      <c r="U32" s="1039"/>
      <c r="V32" s="1039">
        <v>461</v>
      </c>
      <c r="W32" s="1039"/>
      <c r="X32" s="1039"/>
      <c r="Y32" s="1039"/>
      <c r="Z32" s="1039"/>
      <c r="AA32" s="1039">
        <v>17</v>
      </c>
      <c r="AB32" s="1039"/>
      <c r="AC32" s="1039"/>
      <c r="AD32" s="1039"/>
      <c r="AE32" s="1040"/>
      <c r="AF32" s="1035">
        <v>17</v>
      </c>
      <c r="AG32" s="1036"/>
      <c r="AH32" s="1036"/>
      <c r="AI32" s="1036"/>
      <c r="AJ32" s="1037"/>
      <c r="AK32" s="980">
        <v>222</v>
      </c>
      <c r="AL32" s="971"/>
      <c r="AM32" s="971"/>
      <c r="AN32" s="971"/>
      <c r="AO32" s="971"/>
      <c r="AP32" s="971">
        <v>2495</v>
      </c>
      <c r="AQ32" s="971"/>
      <c r="AR32" s="971"/>
      <c r="AS32" s="971"/>
      <c r="AT32" s="971"/>
      <c r="AU32" s="971">
        <v>2128</v>
      </c>
      <c r="AV32" s="971"/>
      <c r="AW32" s="971"/>
      <c r="AX32" s="971"/>
      <c r="AY32" s="971"/>
      <c r="AZ32" s="1042" t="s">
        <v>486</v>
      </c>
      <c r="BA32" s="1043"/>
      <c r="BB32" s="1043"/>
      <c r="BC32" s="1043"/>
      <c r="BD32" s="1044"/>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129</v>
      </c>
      <c r="AG63" s="959"/>
      <c r="AH63" s="959"/>
      <c r="AI63" s="959"/>
      <c r="AJ63" s="1022"/>
      <c r="AK63" s="1023"/>
      <c r="AL63" s="963"/>
      <c r="AM63" s="963"/>
      <c r="AN63" s="963"/>
      <c r="AO63" s="963"/>
      <c r="AP63" s="959">
        <v>2638</v>
      </c>
      <c r="AQ63" s="959"/>
      <c r="AR63" s="959"/>
      <c r="AS63" s="959"/>
      <c r="AT63" s="959"/>
      <c r="AU63" s="959">
        <v>2256</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545</v>
      </c>
      <c r="C68" s="986"/>
      <c r="D68" s="986"/>
      <c r="E68" s="986"/>
      <c r="F68" s="986"/>
      <c r="G68" s="986"/>
      <c r="H68" s="986"/>
      <c r="I68" s="986"/>
      <c r="J68" s="986"/>
      <c r="K68" s="986"/>
      <c r="L68" s="986"/>
      <c r="M68" s="986"/>
      <c r="N68" s="986"/>
      <c r="O68" s="986"/>
      <c r="P68" s="987"/>
      <c r="Q68" s="988">
        <v>1103</v>
      </c>
      <c r="R68" s="982"/>
      <c r="S68" s="982"/>
      <c r="T68" s="982"/>
      <c r="U68" s="982"/>
      <c r="V68" s="982">
        <v>1100</v>
      </c>
      <c r="W68" s="982"/>
      <c r="X68" s="982"/>
      <c r="Y68" s="982"/>
      <c r="Z68" s="982"/>
      <c r="AA68" s="982">
        <v>3</v>
      </c>
      <c r="AB68" s="982"/>
      <c r="AC68" s="982"/>
      <c r="AD68" s="982"/>
      <c r="AE68" s="982"/>
      <c r="AF68" s="982">
        <v>3</v>
      </c>
      <c r="AG68" s="982"/>
      <c r="AH68" s="982"/>
      <c r="AI68" s="982"/>
      <c r="AJ68" s="982"/>
      <c r="AK68" s="982" t="s">
        <v>486</v>
      </c>
      <c r="AL68" s="982"/>
      <c r="AM68" s="982"/>
      <c r="AN68" s="982"/>
      <c r="AO68" s="982"/>
      <c r="AP68" s="982" t="s">
        <v>486</v>
      </c>
      <c r="AQ68" s="982"/>
      <c r="AR68" s="982"/>
      <c r="AS68" s="982"/>
      <c r="AT68" s="982"/>
      <c r="AU68" s="982" t="s">
        <v>486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546</v>
      </c>
      <c r="C69" s="975"/>
      <c r="D69" s="975"/>
      <c r="E69" s="975"/>
      <c r="F69" s="975"/>
      <c r="G69" s="975"/>
      <c r="H69" s="975"/>
      <c r="I69" s="975"/>
      <c r="J69" s="975"/>
      <c r="K69" s="975"/>
      <c r="L69" s="975"/>
      <c r="M69" s="975"/>
      <c r="N69" s="975"/>
      <c r="O69" s="975"/>
      <c r="P69" s="976"/>
      <c r="Q69" s="977">
        <v>83</v>
      </c>
      <c r="R69" s="971"/>
      <c r="S69" s="971"/>
      <c r="T69" s="971"/>
      <c r="U69" s="971"/>
      <c r="V69" s="971">
        <v>69</v>
      </c>
      <c r="W69" s="971"/>
      <c r="X69" s="971"/>
      <c r="Y69" s="971"/>
      <c r="Z69" s="971"/>
      <c r="AA69" s="971">
        <v>14</v>
      </c>
      <c r="AB69" s="971"/>
      <c r="AC69" s="971"/>
      <c r="AD69" s="971"/>
      <c r="AE69" s="971"/>
      <c r="AF69" s="971">
        <v>14</v>
      </c>
      <c r="AG69" s="971"/>
      <c r="AH69" s="971"/>
      <c r="AI69" s="971"/>
      <c r="AJ69" s="971"/>
      <c r="AK69" s="971" t="s">
        <v>486</v>
      </c>
      <c r="AL69" s="971"/>
      <c r="AM69" s="971"/>
      <c r="AN69" s="971"/>
      <c r="AO69" s="971"/>
      <c r="AP69" s="971" t="s">
        <v>486</v>
      </c>
      <c r="AQ69" s="971"/>
      <c r="AR69" s="971"/>
      <c r="AS69" s="971"/>
      <c r="AT69" s="971"/>
      <c r="AU69" s="971" t="s">
        <v>486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547</v>
      </c>
      <c r="C70" s="975"/>
      <c r="D70" s="975"/>
      <c r="E70" s="975"/>
      <c r="F70" s="975"/>
      <c r="G70" s="975"/>
      <c r="H70" s="975"/>
      <c r="I70" s="975"/>
      <c r="J70" s="975"/>
      <c r="K70" s="975"/>
      <c r="L70" s="975"/>
      <c r="M70" s="975"/>
      <c r="N70" s="975"/>
      <c r="O70" s="975"/>
      <c r="P70" s="976"/>
      <c r="Q70" s="977">
        <v>6431</v>
      </c>
      <c r="R70" s="971"/>
      <c r="S70" s="971"/>
      <c r="T70" s="971"/>
      <c r="U70" s="971"/>
      <c r="V70" s="971">
        <v>6234</v>
      </c>
      <c r="W70" s="971"/>
      <c r="X70" s="971"/>
      <c r="Y70" s="971"/>
      <c r="Z70" s="971"/>
      <c r="AA70" s="971">
        <v>197</v>
      </c>
      <c r="AB70" s="971"/>
      <c r="AC70" s="971"/>
      <c r="AD70" s="971"/>
      <c r="AE70" s="971"/>
      <c r="AF70" s="971">
        <v>197</v>
      </c>
      <c r="AG70" s="971"/>
      <c r="AH70" s="971"/>
      <c r="AI70" s="971"/>
      <c r="AJ70" s="971"/>
      <c r="AK70" s="971" t="s">
        <v>486</v>
      </c>
      <c r="AL70" s="971"/>
      <c r="AM70" s="971"/>
      <c r="AN70" s="971"/>
      <c r="AO70" s="971"/>
      <c r="AP70" s="971" t="s">
        <v>486</v>
      </c>
      <c r="AQ70" s="971"/>
      <c r="AR70" s="971"/>
      <c r="AS70" s="971"/>
      <c r="AT70" s="971"/>
      <c r="AU70" s="971" t="s">
        <v>557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548</v>
      </c>
      <c r="C71" s="975"/>
      <c r="D71" s="975"/>
      <c r="E71" s="975"/>
      <c r="F71" s="975"/>
      <c r="G71" s="975"/>
      <c r="H71" s="975"/>
      <c r="I71" s="975"/>
      <c r="J71" s="975"/>
      <c r="K71" s="975"/>
      <c r="L71" s="975"/>
      <c r="M71" s="975"/>
      <c r="N71" s="975"/>
      <c r="O71" s="975"/>
      <c r="P71" s="976"/>
      <c r="Q71" s="977">
        <v>3932</v>
      </c>
      <c r="R71" s="971"/>
      <c r="S71" s="971"/>
      <c r="T71" s="971"/>
      <c r="U71" s="971"/>
      <c r="V71" s="971">
        <v>3872</v>
      </c>
      <c r="W71" s="971"/>
      <c r="X71" s="971"/>
      <c r="Y71" s="971"/>
      <c r="Z71" s="971"/>
      <c r="AA71" s="971">
        <v>60</v>
      </c>
      <c r="AB71" s="971"/>
      <c r="AC71" s="971"/>
      <c r="AD71" s="971"/>
      <c r="AE71" s="971"/>
      <c r="AF71" s="971">
        <v>60</v>
      </c>
      <c r="AG71" s="971"/>
      <c r="AH71" s="971"/>
      <c r="AI71" s="971"/>
      <c r="AJ71" s="971"/>
      <c r="AK71" s="971" t="s">
        <v>486</v>
      </c>
      <c r="AL71" s="971"/>
      <c r="AM71" s="971"/>
      <c r="AN71" s="971"/>
      <c r="AO71" s="971"/>
      <c r="AP71" s="971">
        <v>11899</v>
      </c>
      <c r="AQ71" s="971"/>
      <c r="AR71" s="971"/>
      <c r="AS71" s="971"/>
      <c r="AT71" s="971"/>
      <c r="AU71" s="971">
        <v>393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549</v>
      </c>
      <c r="C72" s="975"/>
      <c r="D72" s="975"/>
      <c r="E72" s="975"/>
      <c r="F72" s="975"/>
      <c r="G72" s="975"/>
      <c r="H72" s="975"/>
      <c r="I72" s="975"/>
      <c r="J72" s="975"/>
      <c r="K72" s="975"/>
      <c r="L72" s="975"/>
      <c r="M72" s="975"/>
      <c r="N72" s="975"/>
      <c r="O72" s="975"/>
      <c r="P72" s="976"/>
      <c r="Q72" s="977">
        <v>406</v>
      </c>
      <c r="R72" s="971"/>
      <c r="S72" s="971"/>
      <c r="T72" s="971"/>
      <c r="U72" s="971"/>
      <c r="V72" s="971">
        <v>324</v>
      </c>
      <c r="W72" s="971"/>
      <c r="X72" s="971"/>
      <c r="Y72" s="971"/>
      <c r="Z72" s="971"/>
      <c r="AA72" s="971">
        <v>82</v>
      </c>
      <c r="AB72" s="971"/>
      <c r="AC72" s="971"/>
      <c r="AD72" s="971"/>
      <c r="AE72" s="971"/>
      <c r="AF72" s="971">
        <v>82</v>
      </c>
      <c r="AG72" s="971"/>
      <c r="AH72" s="971"/>
      <c r="AI72" s="971"/>
      <c r="AJ72" s="971"/>
      <c r="AK72" s="971" t="s">
        <v>486</v>
      </c>
      <c r="AL72" s="971"/>
      <c r="AM72" s="971"/>
      <c r="AN72" s="971"/>
      <c r="AO72" s="971"/>
      <c r="AP72" s="971" t="s">
        <v>486</v>
      </c>
      <c r="AQ72" s="971"/>
      <c r="AR72" s="971"/>
      <c r="AS72" s="971"/>
      <c r="AT72" s="971"/>
      <c r="AU72" s="971" t="s">
        <v>486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550</v>
      </c>
      <c r="C73" s="975"/>
      <c r="D73" s="975"/>
      <c r="E73" s="975"/>
      <c r="F73" s="975"/>
      <c r="G73" s="975"/>
      <c r="H73" s="975"/>
      <c r="I73" s="975"/>
      <c r="J73" s="975"/>
      <c r="K73" s="975"/>
      <c r="L73" s="975"/>
      <c r="M73" s="975"/>
      <c r="N73" s="975"/>
      <c r="O73" s="975"/>
      <c r="P73" s="976"/>
      <c r="Q73" s="977">
        <v>161934</v>
      </c>
      <c r="R73" s="971"/>
      <c r="S73" s="971"/>
      <c r="T73" s="971"/>
      <c r="U73" s="971"/>
      <c r="V73" s="971">
        <v>158460</v>
      </c>
      <c r="W73" s="971"/>
      <c r="X73" s="971"/>
      <c r="Y73" s="971"/>
      <c r="Z73" s="971"/>
      <c r="AA73" s="971">
        <v>3473</v>
      </c>
      <c r="AB73" s="971"/>
      <c r="AC73" s="971"/>
      <c r="AD73" s="971"/>
      <c r="AE73" s="971"/>
      <c r="AF73" s="971">
        <v>3473</v>
      </c>
      <c r="AG73" s="971"/>
      <c r="AH73" s="971"/>
      <c r="AI73" s="971"/>
      <c r="AJ73" s="971"/>
      <c r="AK73" s="971">
        <v>1726</v>
      </c>
      <c r="AL73" s="971"/>
      <c r="AM73" s="971"/>
      <c r="AN73" s="971"/>
      <c r="AO73" s="971"/>
      <c r="AP73" s="971" t="s">
        <v>486</v>
      </c>
      <c r="AQ73" s="971"/>
      <c r="AR73" s="971"/>
      <c r="AS73" s="971"/>
      <c r="AT73" s="971"/>
      <c r="AU73" s="971" t="s">
        <v>486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551</v>
      </c>
      <c r="C74" s="975"/>
      <c r="D74" s="975"/>
      <c r="E74" s="975"/>
      <c r="F74" s="975"/>
      <c r="G74" s="975"/>
      <c r="H74" s="975"/>
      <c r="I74" s="975"/>
      <c r="J74" s="975"/>
      <c r="K74" s="975"/>
      <c r="L74" s="975"/>
      <c r="M74" s="975"/>
      <c r="N74" s="975"/>
      <c r="O74" s="975"/>
      <c r="P74" s="976"/>
      <c r="Q74" s="977">
        <v>622</v>
      </c>
      <c r="R74" s="971"/>
      <c r="S74" s="971"/>
      <c r="T74" s="971"/>
      <c r="U74" s="971"/>
      <c r="V74" s="971">
        <v>512</v>
      </c>
      <c r="W74" s="971"/>
      <c r="X74" s="971"/>
      <c r="Y74" s="971"/>
      <c r="Z74" s="971"/>
      <c r="AA74" s="971">
        <v>110</v>
      </c>
      <c r="AB74" s="971"/>
      <c r="AC74" s="971"/>
      <c r="AD74" s="971"/>
      <c r="AE74" s="971"/>
      <c r="AF74" s="971">
        <v>1236</v>
      </c>
      <c r="AG74" s="971"/>
      <c r="AH74" s="971"/>
      <c r="AI74" s="971"/>
      <c r="AJ74" s="971"/>
      <c r="AK74" s="971">
        <v>4</v>
      </c>
      <c r="AL74" s="971"/>
      <c r="AM74" s="971"/>
      <c r="AN74" s="971"/>
      <c r="AO74" s="971"/>
      <c r="AP74" s="971">
        <v>354</v>
      </c>
      <c r="AQ74" s="971"/>
      <c r="AR74" s="971"/>
      <c r="AS74" s="971"/>
      <c r="AT74" s="971"/>
      <c r="AU74" s="971" t="s">
        <v>486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5065</v>
      </c>
      <c r="AG88" s="959"/>
      <c r="AH88" s="959"/>
      <c r="AI88" s="959"/>
      <c r="AJ88" s="959"/>
      <c r="AK88" s="963"/>
      <c r="AL88" s="963"/>
      <c r="AM88" s="963"/>
      <c r="AN88" s="963"/>
      <c r="AO88" s="963"/>
      <c r="AP88" s="959">
        <v>12253</v>
      </c>
      <c r="AQ88" s="959"/>
      <c r="AR88" s="959"/>
      <c r="AS88" s="959"/>
      <c r="AT88" s="959"/>
      <c r="AU88" s="959">
        <v>393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52</v>
      </c>
      <c r="CS102" s="953"/>
      <c r="CT102" s="953"/>
      <c r="CU102" s="953"/>
      <c r="CV102" s="954"/>
      <c r="CW102" s="952">
        <v>2</v>
      </c>
      <c r="CX102" s="953"/>
      <c r="CY102" s="953"/>
      <c r="CZ102" s="953"/>
      <c r="DA102" s="954"/>
      <c r="DB102" s="952" t="s">
        <v>486</v>
      </c>
      <c r="DC102" s="953"/>
      <c r="DD102" s="953"/>
      <c r="DE102" s="953"/>
      <c r="DF102" s="954"/>
      <c r="DG102" s="952" t="s">
        <v>486</v>
      </c>
      <c r="DH102" s="953"/>
      <c r="DI102" s="953"/>
      <c r="DJ102" s="953"/>
      <c r="DK102" s="954"/>
      <c r="DL102" s="952" t="s">
        <v>486</v>
      </c>
      <c r="DM102" s="953"/>
      <c r="DN102" s="953"/>
      <c r="DO102" s="953"/>
      <c r="DP102" s="954"/>
      <c r="DQ102" s="952" t="s">
        <v>486</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295</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295</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295</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491079</v>
      </c>
      <c r="AB110" s="889"/>
      <c r="AC110" s="889"/>
      <c r="AD110" s="889"/>
      <c r="AE110" s="890"/>
      <c r="AF110" s="891">
        <v>494922</v>
      </c>
      <c r="AG110" s="889"/>
      <c r="AH110" s="889"/>
      <c r="AI110" s="889"/>
      <c r="AJ110" s="890"/>
      <c r="AK110" s="891">
        <v>472378</v>
      </c>
      <c r="AL110" s="889"/>
      <c r="AM110" s="889"/>
      <c r="AN110" s="889"/>
      <c r="AO110" s="890"/>
      <c r="AP110" s="892">
        <v>16</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5234413</v>
      </c>
      <c r="BR110" s="842"/>
      <c r="BS110" s="842"/>
      <c r="BT110" s="842"/>
      <c r="BU110" s="842"/>
      <c r="BV110" s="842">
        <v>4954258</v>
      </c>
      <c r="BW110" s="842"/>
      <c r="BX110" s="842"/>
      <c r="BY110" s="842"/>
      <c r="BZ110" s="842"/>
      <c r="CA110" s="842">
        <v>4618200</v>
      </c>
      <c r="CB110" s="842"/>
      <c r="CC110" s="842"/>
      <c r="CD110" s="842"/>
      <c r="CE110" s="842"/>
      <c r="CF110" s="866">
        <v>156</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v>25400</v>
      </c>
      <c r="BR111" s="817"/>
      <c r="BS111" s="817"/>
      <c r="BT111" s="817"/>
      <c r="BU111" s="817"/>
      <c r="BV111" s="817" t="s">
        <v>121</v>
      </c>
      <c r="BW111" s="817"/>
      <c r="BX111" s="817"/>
      <c r="BY111" s="817"/>
      <c r="BZ111" s="817"/>
      <c r="CA111" s="817" t="s">
        <v>121</v>
      </c>
      <c r="CB111" s="817"/>
      <c r="CC111" s="817"/>
      <c r="CD111" s="817"/>
      <c r="CE111" s="817"/>
      <c r="CF111" s="875" t="s">
        <v>121</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2760652</v>
      </c>
      <c r="BR112" s="817"/>
      <c r="BS112" s="817"/>
      <c r="BT112" s="817"/>
      <c r="BU112" s="817"/>
      <c r="BV112" s="817">
        <v>2523675</v>
      </c>
      <c r="BW112" s="817"/>
      <c r="BX112" s="817"/>
      <c r="BY112" s="817"/>
      <c r="BZ112" s="817"/>
      <c r="CA112" s="817">
        <v>2255895</v>
      </c>
      <c r="CB112" s="817"/>
      <c r="CC112" s="817"/>
      <c r="CD112" s="817"/>
      <c r="CE112" s="817"/>
      <c r="CF112" s="875">
        <v>76.2</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243038</v>
      </c>
      <c r="AB113" s="919"/>
      <c r="AC113" s="919"/>
      <c r="AD113" s="919"/>
      <c r="AE113" s="920"/>
      <c r="AF113" s="921">
        <v>240136</v>
      </c>
      <c r="AG113" s="919"/>
      <c r="AH113" s="919"/>
      <c r="AI113" s="919"/>
      <c r="AJ113" s="920"/>
      <c r="AK113" s="921">
        <v>233811</v>
      </c>
      <c r="AL113" s="919"/>
      <c r="AM113" s="919"/>
      <c r="AN113" s="919"/>
      <c r="AO113" s="920"/>
      <c r="AP113" s="922">
        <v>7.9</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447202</v>
      </c>
      <c r="BR113" s="817"/>
      <c r="BS113" s="817"/>
      <c r="BT113" s="817"/>
      <c r="BU113" s="817"/>
      <c r="BV113" s="817">
        <v>419410</v>
      </c>
      <c r="BW113" s="817"/>
      <c r="BX113" s="817"/>
      <c r="BY113" s="817"/>
      <c r="BZ113" s="817"/>
      <c r="CA113" s="817">
        <v>392678</v>
      </c>
      <c r="CB113" s="817"/>
      <c r="CC113" s="817"/>
      <c r="CD113" s="817"/>
      <c r="CE113" s="817"/>
      <c r="CF113" s="875">
        <v>13.3</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30595</v>
      </c>
      <c r="AB114" s="780"/>
      <c r="AC114" s="780"/>
      <c r="AD114" s="780"/>
      <c r="AE114" s="781"/>
      <c r="AF114" s="782">
        <v>40123</v>
      </c>
      <c r="AG114" s="780"/>
      <c r="AH114" s="780"/>
      <c r="AI114" s="780"/>
      <c r="AJ114" s="781"/>
      <c r="AK114" s="782">
        <v>39308</v>
      </c>
      <c r="AL114" s="780"/>
      <c r="AM114" s="780"/>
      <c r="AN114" s="780"/>
      <c r="AO114" s="781"/>
      <c r="AP114" s="824">
        <v>1.3</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508588</v>
      </c>
      <c r="BR114" s="817"/>
      <c r="BS114" s="817"/>
      <c r="BT114" s="817"/>
      <c r="BU114" s="817"/>
      <c r="BV114" s="817">
        <v>502306</v>
      </c>
      <c r="BW114" s="817"/>
      <c r="BX114" s="817"/>
      <c r="BY114" s="817"/>
      <c r="BZ114" s="817"/>
      <c r="CA114" s="817">
        <v>501533</v>
      </c>
      <c r="CB114" s="817"/>
      <c r="CC114" s="817"/>
      <c r="CD114" s="817"/>
      <c r="CE114" s="817"/>
      <c r="CF114" s="875">
        <v>16.899999999999999</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121</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25400</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764712</v>
      </c>
      <c r="AB117" s="903"/>
      <c r="AC117" s="903"/>
      <c r="AD117" s="903"/>
      <c r="AE117" s="904"/>
      <c r="AF117" s="905">
        <v>775181</v>
      </c>
      <c r="AG117" s="903"/>
      <c r="AH117" s="903"/>
      <c r="AI117" s="903"/>
      <c r="AJ117" s="904"/>
      <c r="AK117" s="905">
        <v>745497</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295</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441</v>
      </c>
      <c r="BP119" s="878"/>
      <c r="BQ119" s="879">
        <v>8976255</v>
      </c>
      <c r="BR119" s="845"/>
      <c r="BS119" s="845"/>
      <c r="BT119" s="845"/>
      <c r="BU119" s="845"/>
      <c r="BV119" s="845">
        <v>8399649</v>
      </c>
      <c r="BW119" s="845"/>
      <c r="BX119" s="845"/>
      <c r="BY119" s="845"/>
      <c r="BZ119" s="845"/>
      <c r="CA119" s="845">
        <v>7768306</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2299471</v>
      </c>
      <c r="BR120" s="842"/>
      <c r="BS120" s="842"/>
      <c r="BT120" s="842"/>
      <c r="BU120" s="842"/>
      <c r="BV120" s="842">
        <v>2513452</v>
      </c>
      <c r="BW120" s="842"/>
      <c r="BX120" s="842"/>
      <c r="BY120" s="842"/>
      <c r="BZ120" s="842"/>
      <c r="CA120" s="842">
        <v>2639590</v>
      </c>
      <c r="CB120" s="842"/>
      <c r="CC120" s="842"/>
      <c r="CD120" s="842"/>
      <c r="CE120" s="842"/>
      <c r="CF120" s="866">
        <v>89.2</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2587508</v>
      </c>
      <c r="DH120" s="842"/>
      <c r="DI120" s="842"/>
      <c r="DJ120" s="842"/>
      <c r="DK120" s="842"/>
      <c r="DL120" s="842">
        <v>2366711</v>
      </c>
      <c r="DM120" s="842"/>
      <c r="DN120" s="842"/>
      <c r="DO120" s="842"/>
      <c r="DP120" s="842"/>
      <c r="DQ120" s="842">
        <v>2128381</v>
      </c>
      <c r="DR120" s="842"/>
      <c r="DS120" s="842"/>
      <c r="DT120" s="842"/>
      <c r="DU120" s="842"/>
      <c r="DV120" s="843">
        <v>71.900000000000006</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69970</v>
      </c>
      <c r="BR121" s="817"/>
      <c r="BS121" s="817"/>
      <c r="BT121" s="817"/>
      <c r="BU121" s="817"/>
      <c r="BV121" s="817">
        <v>56714</v>
      </c>
      <c r="BW121" s="817"/>
      <c r="BX121" s="817"/>
      <c r="BY121" s="817"/>
      <c r="BZ121" s="817"/>
      <c r="CA121" s="817">
        <v>26459</v>
      </c>
      <c r="CB121" s="817"/>
      <c r="CC121" s="817"/>
      <c r="CD121" s="817"/>
      <c r="CE121" s="817"/>
      <c r="CF121" s="875">
        <v>0.9</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173144</v>
      </c>
      <c r="DH121" s="817"/>
      <c r="DI121" s="817"/>
      <c r="DJ121" s="817"/>
      <c r="DK121" s="817"/>
      <c r="DL121" s="817">
        <v>156964</v>
      </c>
      <c r="DM121" s="817"/>
      <c r="DN121" s="817"/>
      <c r="DO121" s="817"/>
      <c r="DP121" s="817"/>
      <c r="DQ121" s="817">
        <v>127514</v>
      </c>
      <c r="DR121" s="817"/>
      <c r="DS121" s="817"/>
      <c r="DT121" s="817"/>
      <c r="DU121" s="817"/>
      <c r="DV121" s="794">
        <v>4.3</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4791846</v>
      </c>
      <c r="BR122" s="845"/>
      <c r="BS122" s="845"/>
      <c r="BT122" s="845"/>
      <c r="BU122" s="845"/>
      <c r="BV122" s="845">
        <v>4566432</v>
      </c>
      <c r="BW122" s="845"/>
      <c r="BX122" s="845"/>
      <c r="BY122" s="845"/>
      <c r="BZ122" s="845"/>
      <c r="CA122" s="845">
        <v>4271147</v>
      </c>
      <c r="CB122" s="845"/>
      <c r="CC122" s="845"/>
      <c r="CD122" s="845"/>
      <c r="CE122" s="845"/>
      <c r="CF122" s="846">
        <v>144.30000000000001</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449</v>
      </c>
      <c r="BP123" s="878"/>
      <c r="BQ123" s="832">
        <v>7161287</v>
      </c>
      <c r="BR123" s="833"/>
      <c r="BS123" s="833"/>
      <c r="BT123" s="833"/>
      <c r="BU123" s="833"/>
      <c r="BV123" s="833">
        <v>7136598</v>
      </c>
      <c r="BW123" s="833"/>
      <c r="BX123" s="833"/>
      <c r="BY123" s="833"/>
      <c r="BZ123" s="833"/>
      <c r="CA123" s="833">
        <v>6937196</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60.2</v>
      </c>
      <c r="BR124" s="831"/>
      <c r="BS124" s="831"/>
      <c r="BT124" s="831"/>
      <c r="BU124" s="831"/>
      <c r="BV124" s="831">
        <v>43.4</v>
      </c>
      <c r="BW124" s="831"/>
      <c r="BX124" s="831"/>
      <c r="BY124" s="831"/>
      <c r="BZ124" s="831"/>
      <c r="CA124" s="831">
        <v>28</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3649</v>
      </c>
      <c r="AB128" s="801"/>
      <c r="AC128" s="801"/>
      <c r="AD128" s="801"/>
      <c r="AE128" s="802"/>
      <c r="AF128" s="803">
        <v>846</v>
      </c>
      <c r="AG128" s="801"/>
      <c r="AH128" s="801"/>
      <c r="AI128" s="801"/>
      <c r="AJ128" s="802"/>
      <c r="AK128" s="803" t="s">
        <v>121</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3433462</v>
      </c>
      <c r="AB129" s="780"/>
      <c r="AC129" s="780"/>
      <c r="AD129" s="780"/>
      <c r="AE129" s="781"/>
      <c r="AF129" s="782">
        <v>3315720</v>
      </c>
      <c r="AG129" s="780"/>
      <c r="AH129" s="780"/>
      <c r="AI129" s="780"/>
      <c r="AJ129" s="781"/>
      <c r="AK129" s="782">
        <v>3369486</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423465</v>
      </c>
      <c r="AB130" s="780"/>
      <c r="AC130" s="780"/>
      <c r="AD130" s="780"/>
      <c r="AE130" s="781"/>
      <c r="AF130" s="782">
        <v>407209</v>
      </c>
      <c r="AG130" s="780"/>
      <c r="AH130" s="780"/>
      <c r="AI130" s="780"/>
      <c r="AJ130" s="781"/>
      <c r="AK130" s="782">
        <v>408898</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11.7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3009997</v>
      </c>
      <c r="AB131" s="764"/>
      <c r="AC131" s="764"/>
      <c r="AD131" s="764"/>
      <c r="AE131" s="765"/>
      <c r="AF131" s="766">
        <v>2908511</v>
      </c>
      <c r="AG131" s="764"/>
      <c r="AH131" s="764"/>
      <c r="AI131" s="764"/>
      <c r="AJ131" s="765"/>
      <c r="AK131" s="766">
        <v>2960588</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v>28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11.215891579999999</v>
      </c>
      <c r="AB132" s="745"/>
      <c r="AC132" s="745"/>
      <c r="AD132" s="745"/>
      <c r="AE132" s="746"/>
      <c r="AF132" s="747">
        <v>12.622472459999999</v>
      </c>
      <c r="AG132" s="745"/>
      <c r="AH132" s="745"/>
      <c r="AI132" s="745"/>
      <c r="AJ132" s="746"/>
      <c r="AK132" s="747">
        <v>11.36932934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11.9</v>
      </c>
      <c r="AB133" s="724"/>
      <c r="AC133" s="724"/>
      <c r="AD133" s="724"/>
      <c r="AE133" s="725"/>
      <c r="AF133" s="723">
        <v>12</v>
      </c>
      <c r="AG133" s="724"/>
      <c r="AH133" s="724"/>
      <c r="AI133" s="724"/>
      <c r="AJ133" s="725"/>
      <c r="AK133" s="723">
        <v>11.7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g8bl1+aqpvumO2DWrDQAYRurXNSK77yS9hCWKj1+l39xCUab7yoWJCyPWD0i/YJQJ/38NSwFLPtY5GcfIfEuA==" saltValue="IT+8BPyk2gspx+A0xh0Jp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ZdO3AhVwuYVFyoa15F8UlIB7q91AFlEJMtwJ4PX2RTxFGW5Bkwy7z8J/fGBBH0ZZTDedP7wmg4OMN5+e4PhbDQ==" saltValue="Pi+4Ef9ZZBhWOIrCrXchR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8ZKXNqNlzS8SnV4clxsAevpkTuqmHwzSxv3/u+VqcaY0qhwOhVt2BjoqiCtdAizsZDqruwWp7oWbfNG4VbkRw==" saltValue="nLOB31WSFQWtLLBBg5Rp4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1"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2"/>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3" t="s">
        <v>483</v>
      </c>
      <c r="AL9" s="1134"/>
      <c r="AM9" s="1134"/>
      <c r="AN9" s="1135"/>
      <c r="AO9" s="281">
        <v>948098</v>
      </c>
      <c r="AP9" s="281">
        <v>89528</v>
      </c>
      <c r="AQ9" s="282">
        <v>109056</v>
      </c>
      <c r="AR9" s="283">
        <v>-17.899999999999999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3" t="s">
        <v>484</v>
      </c>
      <c r="AL10" s="1134"/>
      <c r="AM10" s="1134"/>
      <c r="AN10" s="1135"/>
      <c r="AO10" s="284">
        <v>6302</v>
      </c>
      <c r="AP10" s="284">
        <v>595</v>
      </c>
      <c r="AQ10" s="285">
        <v>18467</v>
      </c>
      <c r="AR10" s="286">
        <v>-96.8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3" t="s">
        <v>485</v>
      </c>
      <c r="AL11" s="1134"/>
      <c r="AM11" s="1134"/>
      <c r="AN11" s="1135"/>
      <c r="AO11" s="284" t="s">
        <v>486</v>
      </c>
      <c r="AP11" s="284" t="s">
        <v>486</v>
      </c>
      <c r="AQ11" s="285">
        <v>875</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3" t="s">
        <v>487</v>
      </c>
      <c r="AL12" s="1134"/>
      <c r="AM12" s="1134"/>
      <c r="AN12" s="1135"/>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3" t="s">
        <v>488</v>
      </c>
      <c r="AL13" s="1134"/>
      <c r="AM13" s="1134"/>
      <c r="AN13" s="1135"/>
      <c r="AO13" s="284">
        <v>63592</v>
      </c>
      <c r="AP13" s="284">
        <v>6005</v>
      </c>
      <c r="AQ13" s="285">
        <v>4658</v>
      </c>
      <c r="AR13" s="286">
        <v>28.9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3" t="s">
        <v>489</v>
      </c>
      <c r="AL14" s="1134"/>
      <c r="AM14" s="1134"/>
      <c r="AN14" s="1135"/>
      <c r="AO14" s="284" t="s">
        <v>486</v>
      </c>
      <c r="AP14" s="284" t="s">
        <v>486</v>
      </c>
      <c r="AQ14" s="285">
        <v>1950</v>
      </c>
      <c r="AR14" s="286" t="s">
        <v>486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6" t="s">
        <v>490</v>
      </c>
      <c r="AL15" s="1137"/>
      <c r="AM15" s="1137"/>
      <c r="AN15" s="1138"/>
      <c r="AO15" s="284">
        <v>-65088</v>
      </c>
      <c r="AP15" s="284">
        <v>-6146</v>
      </c>
      <c r="AQ15" s="285">
        <v>-7086</v>
      </c>
      <c r="AR15" s="286">
        <v>-13.3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6" t="s">
        <v>178</v>
      </c>
      <c r="AL16" s="1137"/>
      <c r="AM16" s="1137"/>
      <c r="AN16" s="1138"/>
      <c r="AO16" s="284">
        <v>952904</v>
      </c>
      <c r="AP16" s="284">
        <v>89981</v>
      </c>
      <c r="AQ16" s="285">
        <v>127919</v>
      </c>
      <c r="AR16" s="286">
        <v>-29.7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9" t="s">
        <v>495</v>
      </c>
      <c r="AL21" s="1140"/>
      <c r="AM21" s="1140"/>
      <c r="AN21" s="1141"/>
      <c r="AO21" s="297">
        <v>8.4</v>
      </c>
      <c r="AP21" s="298">
        <v>10.82</v>
      </c>
      <c r="AQ21" s="299">
        <v>-2.42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9" t="s">
        <v>496</v>
      </c>
      <c r="AL22" s="1140"/>
      <c r="AM22" s="1140"/>
      <c r="AN22" s="1141"/>
      <c r="AO22" s="302">
        <v>100.4</v>
      </c>
      <c r="AP22" s="303">
        <v>96.9</v>
      </c>
      <c r="AQ22" s="304">
        <v>3.5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2" t="s">
        <v>497</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1"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2"/>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3" t="s">
        <v>500</v>
      </c>
      <c r="AL32" s="1124"/>
      <c r="AM32" s="1124"/>
      <c r="AN32" s="1125"/>
      <c r="AO32" s="312">
        <v>472378</v>
      </c>
      <c r="AP32" s="312">
        <v>44606</v>
      </c>
      <c r="AQ32" s="313">
        <v>61308</v>
      </c>
      <c r="AR32" s="314">
        <v>-27.2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3" t="s">
        <v>501</v>
      </c>
      <c r="AL33" s="1124"/>
      <c r="AM33" s="1124"/>
      <c r="AN33" s="1125"/>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3" t="s">
        <v>502</v>
      </c>
      <c r="AL34" s="1124"/>
      <c r="AM34" s="1124"/>
      <c r="AN34" s="1125"/>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3" t="s">
        <v>503</v>
      </c>
      <c r="AL35" s="1124"/>
      <c r="AM35" s="1124"/>
      <c r="AN35" s="1125"/>
      <c r="AO35" s="312">
        <v>233811</v>
      </c>
      <c r="AP35" s="312">
        <v>22078</v>
      </c>
      <c r="AQ35" s="313">
        <v>22520</v>
      </c>
      <c r="AR35" s="314">
        <v>-2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3" t="s">
        <v>504</v>
      </c>
      <c r="AL36" s="1124"/>
      <c r="AM36" s="1124"/>
      <c r="AN36" s="1125"/>
      <c r="AO36" s="312">
        <v>39308</v>
      </c>
      <c r="AP36" s="312">
        <v>3712</v>
      </c>
      <c r="AQ36" s="313">
        <v>5045</v>
      </c>
      <c r="AR36" s="314">
        <v>-26.4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3" t="s">
        <v>505</v>
      </c>
      <c r="AL37" s="1124"/>
      <c r="AM37" s="1124"/>
      <c r="AN37" s="1125"/>
      <c r="AO37" s="312" t="s">
        <v>486</v>
      </c>
      <c r="AP37" s="312" t="s">
        <v>486</v>
      </c>
      <c r="AQ37" s="313">
        <v>526</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6" t="s">
        <v>506</v>
      </c>
      <c r="AL38" s="1127"/>
      <c r="AM38" s="1127"/>
      <c r="AN38" s="1128"/>
      <c r="AO38" s="315" t="s">
        <v>486</v>
      </c>
      <c r="AP38" s="315" t="s">
        <v>486</v>
      </c>
      <c r="AQ38" s="316">
        <v>11</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6" t="s">
        <v>507</v>
      </c>
      <c r="AL39" s="1127"/>
      <c r="AM39" s="1127"/>
      <c r="AN39" s="1128"/>
      <c r="AO39" s="312" t="s">
        <v>486</v>
      </c>
      <c r="AP39" s="312" t="s">
        <v>486</v>
      </c>
      <c r="AQ39" s="313">
        <v>-1559</v>
      </c>
      <c r="AR39" s="314" t="s">
        <v>486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3" t="s">
        <v>508</v>
      </c>
      <c r="AL40" s="1124"/>
      <c r="AM40" s="1124"/>
      <c r="AN40" s="1125"/>
      <c r="AO40" s="312">
        <v>-408898</v>
      </c>
      <c r="AP40" s="312">
        <v>-38612</v>
      </c>
      <c r="AQ40" s="313">
        <v>-58872</v>
      </c>
      <c r="AR40" s="314">
        <v>-34.4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9" t="s">
        <v>288</v>
      </c>
      <c r="AL41" s="1130"/>
      <c r="AM41" s="1130"/>
      <c r="AN41" s="1131"/>
      <c r="AO41" s="312">
        <v>336599</v>
      </c>
      <c r="AP41" s="312">
        <v>31785</v>
      </c>
      <c r="AQ41" s="313">
        <v>28979</v>
      </c>
      <c r="AR41" s="314">
        <v>9.6999999999999993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6" t="s">
        <v>478</v>
      </c>
      <c r="AN49" s="1118" t="s">
        <v>511</v>
      </c>
      <c r="AO49" s="1119"/>
      <c r="AP49" s="1119"/>
      <c r="AQ49" s="1119"/>
      <c r="AR49" s="112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7"/>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867511</v>
      </c>
      <c r="AN51" s="334">
        <v>77616</v>
      </c>
      <c r="AO51" s="335">
        <v>411.3</v>
      </c>
      <c r="AP51" s="336">
        <v>93492</v>
      </c>
      <c r="AQ51" s="337">
        <v>-13.6</v>
      </c>
      <c r="AR51" s="338">
        <v>424.9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503984</v>
      </c>
      <c r="AN52" s="342">
        <v>45091</v>
      </c>
      <c r="AO52" s="343">
        <v>333</v>
      </c>
      <c r="AP52" s="344">
        <v>53316</v>
      </c>
      <c r="AQ52" s="345">
        <v>6</v>
      </c>
      <c r="AR52" s="346">
        <v>327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252849</v>
      </c>
      <c r="AN53" s="334">
        <v>22951</v>
      </c>
      <c r="AO53" s="335">
        <v>-70.400000000000006</v>
      </c>
      <c r="AP53" s="336">
        <v>94796</v>
      </c>
      <c r="AQ53" s="337">
        <v>1.4</v>
      </c>
      <c r="AR53" s="338">
        <v>-71.8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97322</v>
      </c>
      <c r="AN54" s="342">
        <v>8834</v>
      </c>
      <c r="AO54" s="343">
        <v>-80.400000000000006</v>
      </c>
      <c r="AP54" s="344">
        <v>55781</v>
      </c>
      <c r="AQ54" s="345">
        <v>4.5999999999999996</v>
      </c>
      <c r="AR54" s="346">
        <v>-85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157635</v>
      </c>
      <c r="AN55" s="334">
        <v>14466</v>
      </c>
      <c r="AO55" s="335">
        <v>-37</v>
      </c>
      <c r="AP55" s="336">
        <v>85942</v>
      </c>
      <c r="AQ55" s="337">
        <v>-9.3000000000000007</v>
      </c>
      <c r="AR55" s="338">
        <v>-27.7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73992</v>
      </c>
      <c r="AN56" s="342">
        <v>6790</v>
      </c>
      <c r="AO56" s="343">
        <v>-23.1</v>
      </c>
      <c r="AP56" s="344">
        <v>48630</v>
      </c>
      <c r="AQ56" s="345">
        <v>-12.8</v>
      </c>
      <c r="AR56" s="346">
        <v>-10.3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258740</v>
      </c>
      <c r="AN57" s="334">
        <v>24132</v>
      </c>
      <c r="AO57" s="335">
        <v>66.8</v>
      </c>
      <c r="AP57" s="336">
        <v>95007</v>
      </c>
      <c r="AQ57" s="337">
        <v>10.5</v>
      </c>
      <c r="AR57" s="338">
        <v>56.3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210998</v>
      </c>
      <c r="AN58" s="342">
        <v>19679</v>
      </c>
      <c r="AO58" s="343">
        <v>189.8</v>
      </c>
      <c r="AP58" s="344">
        <v>48509</v>
      </c>
      <c r="AQ58" s="345">
        <v>-0.2</v>
      </c>
      <c r="AR58" s="346">
        <v>190</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208864</v>
      </c>
      <c r="AN59" s="334">
        <v>19723</v>
      </c>
      <c r="AO59" s="335">
        <v>-18.3</v>
      </c>
      <c r="AP59" s="336">
        <v>98176</v>
      </c>
      <c r="AQ59" s="337">
        <v>3.3</v>
      </c>
      <c r="AR59" s="338">
        <v>-21.6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105650</v>
      </c>
      <c r="AN60" s="342">
        <v>9976</v>
      </c>
      <c r="AO60" s="343">
        <v>-49.3</v>
      </c>
      <c r="AP60" s="344">
        <v>58489</v>
      </c>
      <c r="AQ60" s="345">
        <v>20.6</v>
      </c>
      <c r="AR60" s="346">
        <v>-69.900000000000006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349120</v>
      </c>
      <c r="AN61" s="349">
        <v>31778</v>
      </c>
      <c r="AO61" s="350">
        <v>70.5</v>
      </c>
      <c r="AP61" s="351">
        <v>93483</v>
      </c>
      <c r="AQ61" s="352">
        <v>-1.5</v>
      </c>
      <c r="AR61" s="338">
        <v>72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198389</v>
      </c>
      <c r="AN62" s="342">
        <v>18074</v>
      </c>
      <c r="AO62" s="343">
        <v>74</v>
      </c>
      <c r="AP62" s="344">
        <v>52945</v>
      </c>
      <c r="AQ62" s="345">
        <v>3.6</v>
      </c>
      <c r="AR62" s="346">
        <v>70.400000000000006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6fhMvVldD0seSc0p09vFW5sLh0w9ja1lHcgmjCYwhnu7G/sSzlA3+oFFydHWD9nbK5LGC3s9m9tpTXq+6gu26A==" saltValue="DwAlUEL15YFHXRz2lepkd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AdFVUe+FO3qjQOnn5IaOtfdGaPzR3O7fuS2ETjIoHBx9Tg5zcTG3NPad17h9LgU8CiRDPTEejl1DjJQf/liNaQ==" saltValue="ZeMru/H5ZJC1nf02Fg+sR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YNGaspHE9LYJKV/Pt/5QbDiKNiJjfJYDtSK9fXCBx3UAp1muKRKDSeFp24uR5k+5yQ1/Pf2xJqQThEfXyJIZ9Q==" saltValue="QQpxTvj8uQ/tM4u/Z6d55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42" t="s">
        <v>3</v>
      </c>
      <c r="D47" s="1142"/>
      <c r="E47" s="1143"/>
      <c r="F47" s="11">
        <v>28.15</v>
      </c>
      <c r="G47" s="12">
        <v>22.27</v>
      </c>
      <c r="H47" s="12">
        <v>31.15</v>
      </c>
      <c r="I47" s="12">
        <v>34.94</v>
      </c>
      <c r="J47" s="13">
        <v>35.36</v>
      </c>
    </row>
    <row r="48" spans="2:10" ht="57.75" customHeight="1" x14ac:dyDescent="0.15">
      <c r="B48" s="14"/>
      <c r="C48" s="1144" t="s">
        <v>4</v>
      </c>
      <c r="D48" s="1144"/>
      <c r="E48" s="1145"/>
      <c r="F48" s="15">
        <v>8.9600000000000009</v>
      </c>
      <c r="G48" s="16">
        <v>12.41</v>
      </c>
      <c r="H48" s="16">
        <v>9.35</v>
      </c>
      <c r="I48" s="16">
        <v>8.1300000000000008</v>
      </c>
      <c r="J48" s="17">
        <v>8.1300000000000008</v>
      </c>
    </row>
    <row r="49" spans="2:10" ht="57.75" customHeight="1" thickBot="1" x14ac:dyDescent="0.2">
      <c r="B49" s="18"/>
      <c r="C49" s="1146" t="s">
        <v>5</v>
      </c>
      <c r="D49" s="1146"/>
      <c r="E49" s="1147"/>
      <c r="F49" s="19" t="s">
        <v>530</v>
      </c>
      <c r="G49" s="20" t="s">
        <v>531</v>
      </c>
      <c r="H49" s="20">
        <v>8.23</v>
      </c>
      <c r="I49" s="20">
        <v>1.1399999999999999</v>
      </c>
      <c r="J49" s="21">
        <v>1.1000000000000001</v>
      </c>
    </row>
    <row r="50" spans="2:10" x14ac:dyDescent="0.15"/>
  </sheetData>
  <sheetProtection algorithmName="SHA-512" hashValue="jTTCTEOyY+N8BRpXAX900MT4fsOwONND2TUI4yz0RPktz6h0eiQKTAtCJyvG6wJZuwmwPm/0renedXG2de/sVw==" saltValue="lN/xlvDZBBRWPX45Nw/q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4" t="s">
        <v>532</v>
      </c>
      <c r="D34" s="1154"/>
      <c r="E34" s="1155"/>
      <c r="F34" s="32">
        <v>8.9499999999999993</v>
      </c>
      <c r="G34" s="33">
        <v>12.41</v>
      </c>
      <c r="H34" s="33">
        <v>9.34</v>
      </c>
      <c r="I34" s="33">
        <v>8.1300000000000008</v>
      </c>
      <c r="J34" s="34">
        <v>8.1199999999999992</v>
      </c>
      <c r="K34" s="22"/>
      <c r="L34" s="22"/>
      <c r="M34" s="22"/>
      <c r="N34" s="22"/>
      <c r="O34" s="22"/>
      <c r="P34" s="22"/>
    </row>
    <row r="35" spans="1:16" ht="39" customHeight="1" x14ac:dyDescent="0.15">
      <c r="A35" s="22"/>
      <c r="B35" s="35"/>
      <c r="C35" s="1148" t="s">
        <v>533</v>
      </c>
      <c r="D35" s="1149"/>
      <c r="E35" s="1150"/>
      <c r="F35" s="36">
        <v>0.6</v>
      </c>
      <c r="G35" s="37">
        <v>0.69</v>
      </c>
      <c r="H35" s="37">
        <v>0.7</v>
      </c>
      <c r="I35" s="37">
        <v>2.14</v>
      </c>
      <c r="J35" s="38">
        <v>1.87</v>
      </c>
      <c r="K35" s="22"/>
      <c r="L35" s="22"/>
      <c r="M35" s="22"/>
      <c r="N35" s="22"/>
      <c r="O35" s="22"/>
      <c r="P35" s="22"/>
    </row>
    <row r="36" spans="1:16" ht="39" customHeight="1" x14ac:dyDescent="0.15">
      <c r="A36" s="22"/>
      <c r="B36" s="35"/>
      <c r="C36" s="1148" t="s">
        <v>534</v>
      </c>
      <c r="D36" s="1149"/>
      <c r="E36" s="1150"/>
      <c r="F36" s="36">
        <v>0.77</v>
      </c>
      <c r="G36" s="37">
        <v>0.96</v>
      </c>
      <c r="H36" s="37">
        <v>1</v>
      </c>
      <c r="I36" s="37">
        <v>0.96</v>
      </c>
      <c r="J36" s="38">
        <v>1.18</v>
      </c>
      <c r="K36" s="22"/>
      <c r="L36" s="22"/>
      <c r="M36" s="22"/>
      <c r="N36" s="22"/>
      <c r="O36" s="22"/>
      <c r="P36" s="22"/>
    </row>
    <row r="37" spans="1:16" ht="39" customHeight="1" x14ac:dyDescent="0.15">
      <c r="A37" s="22"/>
      <c r="B37" s="35"/>
      <c r="C37" s="1148" t="s">
        <v>535</v>
      </c>
      <c r="D37" s="1149"/>
      <c r="E37" s="1150"/>
      <c r="F37" s="36">
        <v>0.34</v>
      </c>
      <c r="G37" s="37">
        <v>0.22</v>
      </c>
      <c r="H37" s="37">
        <v>0.41</v>
      </c>
      <c r="I37" s="37">
        <v>0.33</v>
      </c>
      <c r="J37" s="38">
        <v>0.49</v>
      </c>
      <c r="K37" s="22"/>
      <c r="L37" s="22"/>
      <c r="M37" s="22"/>
      <c r="N37" s="22"/>
      <c r="O37" s="22"/>
      <c r="P37" s="22"/>
    </row>
    <row r="38" spans="1:16" ht="39" customHeight="1" x14ac:dyDescent="0.15">
      <c r="A38" s="22"/>
      <c r="B38" s="35"/>
      <c r="C38" s="1148" t="s">
        <v>536</v>
      </c>
      <c r="D38" s="1149"/>
      <c r="E38" s="1150"/>
      <c r="F38" s="36">
        <v>0.03</v>
      </c>
      <c r="G38" s="37">
        <v>0.02</v>
      </c>
      <c r="H38" s="37">
        <v>0.02</v>
      </c>
      <c r="I38" s="37">
        <v>0.02</v>
      </c>
      <c r="J38" s="38">
        <v>0.24</v>
      </c>
      <c r="K38" s="22"/>
      <c r="L38" s="22"/>
      <c r="M38" s="22"/>
      <c r="N38" s="22"/>
      <c r="O38" s="22"/>
      <c r="P38" s="22"/>
    </row>
    <row r="39" spans="1:16" ht="39" customHeight="1" x14ac:dyDescent="0.15">
      <c r="A39" s="22"/>
      <c r="B39" s="35"/>
      <c r="C39" s="1148" t="s">
        <v>537</v>
      </c>
      <c r="D39" s="1149"/>
      <c r="E39" s="1150"/>
      <c r="F39" s="36">
        <v>0.04</v>
      </c>
      <c r="G39" s="37">
        <v>0.03</v>
      </c>
      <c r="H39" s="37">
        <v>0.01</v>
      </c>
      <c r="I39" s="37">
        <v>0.01</v>
      </c>
      <c r="J39" s="38">
        <v>0.03</v>
      </c>
      <c r="K39" s="22"/>
      <c r="L39" s="22"/>
      <c r="M39" s="22"/>
      <c r="N39" s="22"/>
      <c r="O39" s="22"/>
      <c r="P39" s="22"/>
    </row>
    <row r="40" spans="1:16" ht="39" customHeight="1" x14ac:dyDescent="0.15">
      <c r="A40" s="22"/>
      <c r="B40" s="35"/>
      <c r="C40" s="1148"/>
      <c r="D40" s="1149"/>
      <c r="E40" s="1150"/>
      <c r="F40" s="36"/>
      <c r="G40" s="37"/>
      <c r="H40" s="37"/>
      <c r="I40" s="37"/>
      <c r="J40" s="38"/>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538</v>
      </c>
      <c r="D42" s="1149"/>
      <c r="E42" s="1150"/>
      <c r="F42" s="36" t="s">
        <v>486</v>
      </c>
      <c r="G42" s="37" t="s">
        <v>486</v>
      </c>
      <c r="H42" s="37" t="s">
        <v>486</v>
      </c>
      <c r="I42" s="37" t="s">
        <v>486</v>
      </c>
      <c r="J42" s="38" t="s">
        <v>486</v>
      </c>
      <c r="K42" s="22"/>
      <c r="L42" s="22"/>
      <c r="M42" s="22"/>
      <c r="N42" s="22"/>
      <c r="O42" s="22"/>
      <c r="P42" s="22"/>
    </row>
    <row r="43" spans="1:16" ht="39" customHeight="1" thickBot="1" x14ac:dyDescent="0.2">
      <c r="A43" s="22"/>
      <c r="B43" s="40"/>
      <c r="C43" s="1151" t="s">
        <v>539</v>
      </c>
      <c r="D43" s="1152"/>
      <c r="E43" s="1153"/>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ifIYrbfa171z3Fvp1v1BvqaG1wSAGsLi8bB2luTjxksTGYw9Ao+4KbCK5xGLc8+Y03tJWKY7IxiFw9oxNUB3A==" saltValue="o7AY4qYj1nenhhIOMd3k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9" t="s">
        <v>9</v>
      </c>
      <c r="C45" s="1180"/>
      <c r="D45" s="58"/>
      <c r="E45" s="1185" t="s">
        <v>10</v>
      </c>
      <c r="F45" s="1185"/>
      <c r="G45" s="1185"/>
      <c r="H45" s="1185"/>
      <c r="I45" s="1185"/>
      <c r="J45" s="1186"/>
      <c r="K45" s="59">
        <v>498</v>
      </c>
      <c r="L45" s="60">
        <v>504</v>
      </c>
      <c r="M45" s="60">
        <v>491</v>
      </c>
      <c r="N45" s="60">
        <v>495</v>
      </c>
      <c r="O45" s="61">
        <v>472</v>
      </c>
      <c r="P45" s="48"/>
      <c r="Q45" s="48"/>
      <c r="R45" s="48"/>
      <c r="S45" s="48"/>
      <c r="T45" s="48"/>
      <c r="U45" s="48"/>
    </row>
    <row r="46" spans="1:21" ht="30.75" customHeight="1" x14ac:dyDescent="0.15">
      <c r="A46" s="48"/>
      <c r="B46" s="1181"/>
      <c r="C46" s="1182"/>
      <c r="D46" s="62"/>
      <c r="E46" s="1158" t="s">
        <v>11</v>
      </c>
      <c r="F46" s="1158"/>
      <c r="G46" s="1158"/>
      <c r="H46" s="1158"/>
      <c r="I46" s="1158"/>
      <c r="J46" s="1159"/>
      <c r="K46" s="63" t="s">
        <v>486</v>
      </c>
      <c r="L46" s="64" t="s">
        <v>486</v>
      </c>
      <c r="M46" s="64" t="s">
        <v>486</v>
      </c>
      <c r="N46" s="64" t="s">
        <v>486</v>
      </c>
      <c r="O46" s="65" t="s">
        <v>486</v>
      </c>
      <c r="P46" s="48"/>
      <c r="Q46" s="48"/>
      <c r="R46" s="48"/>
      <c r="S46" s="48"/>
      <c r="T46" s="48"/>
      <c r="U46" s="48"/>
    </row>
    <row r="47" spans="1:21" ht="30.75" customHeight="1" x14ac:dyDescent="0.15">
      <c r="A47" s="48"/>
      <c r="B47" s="1181"/>
      <c r="C47" s="1182"/>
      <c r="D47" s="62"/>
      <c r="E47" s="1158" t="s">
        <v>12</v>
      </c>
      <c r="F47" s="1158"/>
      <c r="G47" s="1158"/>
      <c r="H47" s="1158"/>
      <c r="I47" s="1158"/>
      <c r="J47" s="1159"/>
      <c r="K47" s="63" t="s">
        <v>486</v>
      </c>
      <c r="L47" s="64" t="s">
        <v>486</v>
      </c>
      <c r="M47" s="64" t="s">
        <v>486</v>
      </c>
      <c r="N47" s="64" t="s">
        <v>486</v>
      </c>
      <c r="O47" s="65" t="s">
        <v>486</v>
      </c>
      <c r="P47" s="48"/>
      <c r="Q47" s="48"/>
      <c r="R47" s="48"/>
      <c r="S47" s="48"/>
      <c r="T47" s="48"/>
      <c r="U47" s="48"/>
    </row>
    <row r="48" spans="1:21" ht="30.75" customHeight="1" x14ac:dyDescent="0.15">
      <c r="A48" s="48"/>
      <c r="B48" s="1181"/>
      <c r="C48" s="1182"/>
      <c r="D48" s="62"/>
      <c r="E48" s="1158" t="s">
        <v>13</v>
      </c>
      <c r="F48" s="1158"/>
      <c r="G48" s="1158"/>
      <c r="H48" s="1158"/>
      <c r="I48" s="1158"/>
      <c r="J48" s="1159"/>
      <c r="K48" s="63">
        <v>248</v>
      </c>
      <c r="L48" s="64">
        <v>254</v>
      </c>
      <c r="M48" s="64">
        <v>243</v>
      </c>
      <c r="N48" s="64">
        <v>240</v>
      </c>
      <c r="O48" s="65">
        <v>234</v>
      </c>
      <c r="P48" s="48"/>
      <c r="Q48" s="48"/>
      <c r="R48" s="48"/>
      <c r="S48" s="48"/>
      <c r="T48" s="48"/>
      <c r="U48" s="48"/>
    </row>
    <row r="49" spans="1:21" ht="30.75" customHeight="1" x14ac:dyDescent="0.15">
      <c r="A49" s="48"/>
      <c r="B49" s="1181"/>
      <c r="C49" s="1182"/>
      <c r="D49" s="62"/>
      <c r="E49" s="1158" t="s">
        <v>14</v>
      </c>
      <c r="F49" s="1158"/>
      <c r="G49" s="1158"/>
      <c r="H49" s="1158"/>
      <c r="I49" s="1158"/>
      <c r="J49" s="1159"/>
      <c r="K49" s="63">
        <v>4</v>
      </c>
      <c r="L49" s="64">
        <v>17</v>
      </c>
      <c r="M49" s="64">
        <v>31</v>
      </c>
      <c r="N49" s="64">
        <v>40</v>
      </c>
      <c r="O49" s="65">
        <v>39</v>
      </c>
      <c r="P49" s="48"/>
      <c r="Q49" s="48"/>
      <c r="R49" s="48"/>
      <c r="S49" s="48"/>
      <c r="T49" s="48"/>
      <c r="U49" s="48"/>
    </row>
    <row r="50" spans="1:21" ht="30.75" customHeight="1" x14ac:dyDescent="0.15">
      <c r="A50" s="48"/>
      <c r="B50" s="1181"/>
      <c r="C50" s="1182"/>
      <c r="D50" s="62"/>
      <c r="E50" s="1158" t="s">
        <v>15</v>
      </c>
      <c r="F50" s="1158"/>
      <c r="G50" s="1158"/>
      <c r="H50" s="1158"/>
      <c r="I50" s="1158"/>
      <c r="J50" s="1159"/>
      <c r="K50" s="63" t="s">
        <v>486</v>
      </c>
      <c r="L50" s="64" t="s">
        <v>486</v>
      </c>
      <c r="M50" s="64" t="s">
        <v>486</v>
      </c>
      <c r="N50" s="64" t="s">
        <v>486</v>
      </c>
      <c r="O50" s="65" t="s">
        <v>486</v>
      </c>
      <c r="P50" s="48"/>
      <c r="Q50" s="48"/>
      <c r="R50" s="48"/>
      <c r="S50" s="48"/>
      <c r="T50" s="48"/>
      <c r="U50" s="48"/>
    </row>
    <row r="51" spans="1:21" ht="30.75" customHeight="1" x14ac:dyDescent="0.15">
      <c r="A51" s="48"/>
      <c r="B51" s="1183"/>
      <c r="C51" s="1184"/>
      <c r="D51" s="66"/>
      <c r="E51" s="1158" t="s">
        <v>16</v>
      </c>
      <c r="F51" s="1158"/>
      <c r="G51" s="1158"/>
      <c r="H51" s="1158"/>
      <c r="I51" s="1158"/>
      <c r="J51" s="1159"/>
      <c r="K51" s="63" t="s">
        <v>486</v>
      </c>
      <c r="L51" s="64" t="s">
        <v>486</v>
      </c>
      <c r="M51" s="64" t="s">
        <v>486</v>
      </c>
      <c r="N51" s="64" t="s">
        <v>486</v>
      </c>
      <c r="O51" s="65" t="s">
        <v>486</v>
      </c>
      <c r="P51" s="48"/>
      <c r="Q51" s="48"/>
      <c r="R51" s="48"/>
      <c r="S51" s="48"/>
      <c r="T51" s="48"/>
      <c r="U51" s="48"/>
    </row>
    <row r="52" spans="1:21" ht="30.75" customHeight="1" x14ac:dyDescent="0.15">
      <c r="A52" s="48"/>
      <c r="B52" s="1156" t="s">
        <v>17</v>
      </c>
      <c r="C52" s="1157"/>
      <c r="D52" s="66"/>
      <c r="E52" s="1158" t="s">
        <v>18</v>
      </c>
      <c r="F52" s="1158"/>
      <c r="G52" s="1158"/>
      <c r="H52" s="1158"/>
      <c r="I52" s="1158"/>
      <c r="J52" s="1159"/>
      <c r="K52" s="63">
        <v>430</v>
      </c>
      <c r="L52" s="64">
        <v>430</v>
      </c>
      <c r="M52" s="64">
        <v>428</v>
      </c>
      <c r="N52" s="64">
        <v>409</v>
      </c>
      <c r="O52" s="65">
        <v>409</v>
      </c>
      <c r="P52" s="48"/>
      <c r="Q52" s="48"/>
      <c r="R52" s="48"/>
      <c r="S52" s="48"/>
      <c r="T52" s="48"/>
      <c r="U52" s="48"/>
    </row>
    <row r="53" spans="1:21" ht="30.75" customHeight="1" thickBot="1" x14ac:dyDescent="0.2">
      <c r="A53" s="48"/>
      <c r="B53" s="1160" t="s">
        <v>19</v>
      </c>
      <c r="C53" s="1161"/>
      <c r="D53" s="67"/>
      <c r="E53" s="1162" t="s">
        <v>20</v>
      </c>
      <c r="F53" s="1162"/>
      <c r="G53" s="1162"/>
      <c r="H53" s="1162"/>
      <c r="I53" s="1162"/>
      <c r="J53" s="1163"/>
      <c r="K53" s="68">
        <v>320</v>
      </c>
      <c r="L53" s="69">
        <v>345</v>
      </c>
      <c r="M53" s="69">
        <v>337</v>
      </c>
      <c r="N53" s="69">
        <v>366</v>
      </c>
      <c r="O53" s="70">
        <v>336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4" t="s">
        <v>24</v>
      </c>
      <c r="C58" s="1165"/>
      <c r="D58" s="1170" t="s">
        <v>25</v>
      </c>
      <c r="E58" s="1171"/>
      <c r="F58" s="1171"/>
      <c r="G58" s="1171"/>
      <c r="H58" s="1171"/>
      <c r="I58" s="1171"/>
      <c r="J58" s="1172"/>
      <c r="K58" s="83" t="s">
        <v>557</v>
      </c>
      <c r="L58" s="84" t="s">
        <v>557</v>
      </c>
      <c r="M58" s="84" t="s">
        <v>557</v>
      </c>
      <c r="N58" s="84" t="s">
        <v>557</v>
      </c>
      <c r="O58" s="85" t="s">
        <v>557</v>
      </c>
    </row>
    <row r="59" spans="1:21" ht="31.5" customHeight="1" x14ac:dyDescent="0.15">
      <c r="B59" s="1166"/>
      <c r="C59" s="1167"/>
      <c r="D59" s="1173" t="s">
        <v>26</v>
      </c>
      <c r="E59" s="1174"/>
      <c r="F59" s="1174"/>
      <c r="G59" s="1174"/>
      <c r="H59" s="1174"/>
      <c r="I59" s="1174"/>
      <c r="J59" s="1175"/>
      <c r="K59" s="86" t="s">
        <v>557</v>
      </c>
      <c r="L59" s="87" t="s">
        <v>557</v>
      </c>
      <c r="M59" s="87" t="s">
        <v>557</v>
      </c>
      <c r="N59" s="87" t="s">
        <v>557</v>
      </c>
      <c r="O59" s="88" t="s">
        <v>557</v>
      </c>
    </row>
    <row r="60" spans="1:21" ht="31.5" customHeight="1" thickBot="1" x14ac:dyDescent="0.2">
      <c r="B60" s="1168"/>
      <c r="C60" s="1169"/>
      <c r="D60" s="1176" t="s">
        <v>27</v>
      </c>
      <c r="E60" s="1177"/>
      <c r="F60" s="1177"/>
      <c r="G60" s="1177"/>
      <c r="H60" s="1177"/>
      <c r="I60" s="1177"/>
      <c r="J60" s="1178"/>
      <c r="K60" s="89" t="s">
        <v>557</v>
      </c>
      <c r="L60" s="90" t="s">
        <v>557</v>
      </c>
      <c r="M60" s="90" t="s">
        <v>557</v>
      </c>
      <c r="N60" s="90" t="s">
        <v>557</v>
      </c>
      <c r="O60" s="91" t="s">
        <v>557</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H38rbbKauLjscLSKVGrClM1JkpiRyHVLsQQE+2xufJS0rfHT6IcBstJY+AWM9+nwkvgI3xIPV/uCl4bc08dJg==" saltValue="AdF+QQgf76wwk0K7QqU3t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9" t="s">
        <v>30</v>
      </c>
      <c r="C41" s="1200"/>
      <c r="D41" s="105"/>
      <c r="E41" s="1201" t="s">
        <v>31</v>
      </c>
      <c r="F41" s="1201"/>
      <c r="G41" s="1201"/>
      <c r="H41" s="1202"/>
      <c r="I41" s="355">
        <v>5773</v>
      </c>
      <c r="J41" s="356">
        <v>5501</v>
      </c>
      <c r="K41" s="356">
        <v>5234</v>
      </c>
      <c r="L41" s="356">
        <v>4954</v>
      </c>
      <c r="M41" s="357">
        <v>4618</v>
      </c>
    </row>
    <row r="42" spans="2:13" ht="27.75" customHeight="1" x14ac:dyDescent="0.15">
      <c r="B42" s="1189"/>
      <c r="C42" s="1190"/>
      <c r="D42" s="106"/>
      <c r="E42" s="1193" t="s">
        <v>32</v>
      </c>
      <c r="F42" s="1193"/>
      <c r="G42" s="1193"/>
      <c r="H42" s="1194"/>
      <c r="I42" s="358">
        <v>76</v>
      </c>
      <c r="J42" s="359">
        <v>51</v>
      </c>
      <c r="K42" s="359">
        <v>25</v>
      </c>
      <c r="L42" s="359" t="s">
        <v>486</v>
      </c>
      <c r="M42" s="360" t="s">
        <v>486</v>
      </c>
    </row>
    <row r="43" spans="2:13" ht="27.75" customHeight="1" x14ac:dyDescent="0.15">
      <c r="B43" s="1189"/>
      <c r="C43" s="1190"/>
      <c r="D43" s="106"/>
      <c r="E43" s="1193" t="s">
        <v>33</v>
      </c>
      <c r="F43" s="1193"/>
      <c r="G43" s="1193"/>
      <c r="H43" s="1194"/>
      <c r="I43" s="358">
        <v>3137</v>
      </c>
      <c r="J43" s="359">
        <v>2973</v>
      </c>
      <c r="K43" s="359">
        <v>2761</v>
      </c>
      <c r="L43" s="359">
        <v>2524</v>
      </c>
      <c r="M43" s="360">
        <v>2256</v>
      </c>
    </row>
    <row r="44" spans="2:13" ht="27.75" customHeight="1" x14ac:dyDescent="0.15">
      <c r="B44" s="1189"/>
      <c r="C44" s="1190"/>
      <c r="D44" s="106"/>
      <c r="E44" s="1193" t="s">
        <v>34</v>
      </c>
      <c r="F44" s="1193"/>
      <c r="G44" s="1193"/>
      <c r="H44" s="1194"/>
      <c r="I44" s="358">
        <v>461</v>
      </c>
      <c r="J44" s="359">
        <v>468</v>
      </c>
      <c r="K44" s="359">
        <v>447</v>
      </c>
      <c r="L44" s="359">
        <v>419</v>
      </c>
      <c r="M44" s="360">
        <v>393</v>
      </c>
    </row>
    <row r="45" spans="2:13" ht="27.75" customHeight="1" x14ac:dyDescent="0.15">
      <c r="B45" s="1189"/>
      <c r="C45" s="1190"/>
      <c r="D45" s="106"/>
      <c r="E45" s="1193" t="s">
        <v>35</v>
      </c>
      <c r="F45" s="1193"/>
      <c r="G45" s="1193"/>
      <c r="H45" s="1194"/>
      <c r="I45" s="358">
        <v>564</v>
      </c>
      <c r="J45" s="359">
        <v>540</v>
      </c>
      <c r="K45" s="359">
        <v>509</v>
      </c>
      <c r="L45" s="359">
        <v>502</v>
      </c>
      <c r="M45" s="360">
        <v>502</v>
      </c>
    </row>
    <row r="46" spans="2:13" ht="27.75" customHeight="1" x14ac:dyDescent="0.15">
      <c r="B46" s="1189"/>
      <c r="C46" s="1190"/>
      <c r="D46" s="107"/>
      <c r="E46" s="1193" t="s">
        <v>36</v>
      </c>
      <c r="F46" s="1193"/>
      <c r="G46" s="1193"/>
      <c r="H46" s="1194"/>
      <c r="I46" s="358">
        <v>39</v>
      </c>
      <c r="J46" s="359" t="s">
        <v>486</v>
      </c>
      <c r="K46" s="359" t="s">
        <v>486</v>
      </c>
      <c r="L46" s="359" t="s">
        <v>486</v>
      </c>
      <c r="M46" s="360" t="s">
        <v>486</v>
      </c>
    </row>
    <row r="47" spans="2:13" ht="27.75" customHeight="1" x14ac:dyDescent="0.15">
      <c r="B47" s="1189"/>
      <c r="C47" s="1190"/>
      <c r="D47" s="108"/>
      <c r="E47" s="1203" t="s">
        <v>37</v>
      </c>
      <c r="F47" s="1204"/>
      <c r="G47" s="1204"/>
      <c r="H47" s="1205"/>
      <c r="I47" s="358" t="s">
        <v>486</v>
      </c>
      <c r="J47" s="359" t="s">
        <v>486</v>
      </c>
      <c r="K47" s="359" t="s">
        <v>486</v>
      </c>
      <c r="L47" s="359" t="s">
        <v>486</v>
      </c>
      <c r="M47" s="360" t="s">
        <v>486</v>
      </c>
    </row>
    <row r="48" spans="2:13" ht="27.75" customHeight="1" x14ac:dyDescent="0.15">
      <c r="B48" s="1189"/>
      <c r="C48" s="1190"/>
      <c r="D48" s="106"/>
      <c r="E48" s="1193" t="s">
        <v>38</v>
      </c>
      <c r="F48" s="1193"/>
      <c r="G48" s="1193"/>
      <c r="H48" s="1194"/>
      <c r="I48" s="358" t="s">
        <v>486</v>
      </c>
      <c r="J48" s="359" t="s">
        <v>486</v>
      </c>
      <c r="K48" s="359" t="s">
        <v>486</v>
      </c>
      <c r="L48" s="359" t="s">
        <v>486</v>
      </c>
      <c r="M48" s="360" t="s">
        <v>486</v>
      </c>
    </row>
    <row r="49" spans="2:13" ht="27.75" customHeight="1" x14ac:dyDescent="0.15">
      <c r="B49" s="1191"/>
      <c r="C49" s="1192"/>
      <c r="D49" s="106"/>
      <c r="E49" s="1193" t="s">
        <v>39</v>
      </c>
      <c r="F49" s="1193"/>
      <c r="G49" s="1193"/>
      <c r="H49" s="1194"/>
      <c r="I49" s="358" t="s">
        <v>486</v>
      </c>
      <c r="J49" s="359" t="s">
        <v>486</v>
      </c>
      <c r="K49" s="359" t="s">
        <v>486</v>
      </c>
      <c r="L49" s="359" t="s">
        <v>486</v>
      </c>
      <c r="M49" s="360" t="s">
        <v>486</v>
      </c>
    </row>
    <row r="50" spans="2:13" ht="27.75" customHeight="1" x14ac:dyDescent="0.15">
      <c r="B50" s="1187" t="s">
        <v>40</v>
      </c>
      <c r="C50" s="1188"/>
      <c r="D50" s="109"/>
      <c r="E50" s="1193" t="s">
        <v>41</v>
      </c>
      <c r="F50" s="1193"/>
      <c r="G50" s="1193"/>
      <c r="H50" s="1194"/>
      <c r="I50" s="358">
        <v>1934</v>
      </c>
      <c r="J50" s="359">
        <v>1808</v>
      </c>
      <c r="K50" s="359">
        <v>2299</v>
      </c>
      <c r="L50" s="359">
        <v>2513</v>
      </c>
      <c r="M50" s="360">
        <v>2640</v>
      </c>
    </row>
    <row r="51" spans="2:13" ht="27.75" customHeight="1" x14ac:dyDescent="0.15">
      <c r="B51" s="1189"/>
      <c r="C51" s="1190"/>
      <c r="D51" s="106"/>
      <c r="E51" s="1193" t="s">
        <v>42</v>
      </c>
      <c r="F51" s="1193"/>
      <c r="G51" s="1193"/>
      <c r="H51" s="1194"/>
      <c r="I51" s="358">
        <v>60</v>
      </c>
      <c r="J51" s="359">
        <v>69</v>
      </c>
      <c r="K51" s="359">
        <v>70</v>
      </c>
      <c r="L51" s="359">
        <v>57</v>
      </c>
      <c r="M51" s="360">
        <v>26</v>
      </c>
    </row>
    <row r="52" spans="2:13" ht="27.75" customHeight="1" x14ac:dyDescent="0.15">
      <c r="B52" s="1191"/>
      <c r="C52" s="1192"/>
      <c r="D52" s="106"/>
      <c r="E52" s="1193" t="s">
        <v>43</v>
      </c>
      <c r="F52" s="1193"/>
      <c r="G52" s="1193"/>
      <c r="H52" s="1194"/>
      <c r="I52" s="358">
        <v>5238</v>
      </c>
      <c r="J52" s="359">
        <v>5056</v>
      </c>
      <c r="K52" s="359">
        <v>4792</v>
      </c>
      <c r="L52" s="359">
        <v>4566</v>
      </c>
      <c r="M52" s="360">
        <v>4271</v>
      </c>
    </row>
    <row r="53" spans="2:13" ht="27.75" customHeight="1" thickBot="1" x14ac:dyDescent="0.2">
      <c r="B53" s="1195" t="s">
        <v>19</v>
      </c>
      <c r="C53" s="1196"/>
      <c r="D53" s="110"/>
      <c r="E53" s="1197" t="s">
        <v>44</v>
      </c>
      <c r="F53" s="1197"/>
      <c r="G53" s="1197"/>
      <c r="H53" s="1198"/>
      <c r="I53" s="361">
        <v>2818</v>
      </c>
      <c r="J53" s="362">
        <v>2600</v>
      </c>
      <c r="K53" s="362">
        <v>1815</v>
      </c>
      <c r="L53" s="362">
        <v>1263</v>
      </c>
      <c r="M53" s="363">
        <v>831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w9t1MZYbmU30lWyFHT4P5i1XPvMTmernuzfFbMOIR6RUZZsFk4zK3F1Td5DSS/TXUQSWOLCO80iHIb+7Oqb2FA==" saltValue="QLlMW/+NqtxwFnLR9T0F7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view="pageBreakPreview" zoomScale="85" zoomScaleNormal="70" zoomScaleSheetLayoutView="85"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4" t="s">
        <v>46</v>
      </c>
      <c r="D55" s="1214"/>
      <c r="E55" s="1215"/>
      <c r="F55" s="122">
        <v>1069</v>
      </c>
      <c r="G55" s="122">
        <v>1159</v>
      </c>
      <c r="H55" s="123">
        <v>1191</v>
      </c>
    </row>
    <row r="56" spans="2:8" ht="52.5" customHeight="1" x14ac:dyDescent="0.15">
      <c r="B56" s="124"/>
      <c r="C56" s="1216" t="s">
        <v>47</v>
      </c>
      <c r="D56" s="1216"/>
      <c r="E56" s="1217"/>
      <c r="F56" s="125">
        <v>212</v>
      </c>
      <c r="G56" s="125">
        <v>221</v>
      </c>
      <c r="H56" s="126">
        <v>230</v>
      </c>
    </row>
    <row r="57" spans="2:8" ht="53.25" customHeight="1" x14ac:dyDescent="0.15">
      <c r="B57" s="124"/>
      <c r="C57" s="1218" t="s">
        <v>48</v>
      </c>
      <c r="D57" s="1218"/>
      <c r="E57" s="1219"/>
      <c r="F57" s="127">
        <v>665</v>
      </c>
      <c r="G57" s="127">
        <v>734</v>
      </c>
      <c r="H57" s="128">
        <v>744</v>
      </c>
    </row>
    <row r="58" spans="2:8" ht="45.75" customHeight="1" x14ac:dyDescent="0.15">
      <c r="B58" s="129"/>
      <c r="C58" s="1206" t="s">
        <v>558</v>
      </c>
      <c r="D58" s="1207"/>
      <c r="E58" s="1208"/>
      <c r="F58" s="130">
        <v>247</v>
      </c>
      <c r="G58" s="130">
        <v>326</v>
      </c>
      <c r="H58" s="131">
        <v>384</v>
      </c>
    </row>
    <row r="59" spans="2:8" ht="45.75" customHeight="1" x14ac:dyDescent="0.15">
      <c r="B59" s="129"/>
      <c r="C59" s="1206" t="s">
        <v>559</v>
      </c>
      <c r="D59" s="1207"/>
      <c r="E59" s="1208"/>
      <c r="F59" s="130">
        <v>169</v>
      </c>
      <c r="G59" s="130">
        <v>169</v>
      </c>
      <c r="H59" s="131">
        <v>169</v>
      </c>
    </row>
    <row r="60" spans="2:8" ht="45.75" customHeight="1" x14ac:dyDescent="0.15">
      <c r="B60" s="129"/>
      <c r="C60" s="1206" t="s">
        <v>560</v>
      </c>
      <c r="D60" s="1207"/>
      <c r="E60" s="1208"/>
      <c r="F60" s="130">
        <v>107</v>
      </c>
      <c r="G60" s="130">
        <v>107</v>
      </c>
      <c r="H60" s="131">
        <v>77</v>
      </c>
    </row>
    <row r="61" spans="2:8" ht="45.75" customHeight="1" x14ac:dyDescent="0.15">
      <c r="B61" s="129"/>
      <c r="C61" s="1206" t="s">
        <v>561</v>
      </c>
      <c r="D61" s="1207"/>
      <c r="E61" s="1208"/>
      <c r="F61" s="130">
        <v>41</v>
      </c>
      <c r="G61" s="130">
        <v>41</v>
      </c>
      <c r="H61" s="131">
        <v>41</v>
      </c>
    </row>
    <row r="62" spans="2:8" ht="45.75" customHeight="1" thickBot="1" x14ac:dyDescent="0.2">
      <c r="B62" s="132"/>
      <c r="C62" s="1209" t="s">
        <v>562</v>
      </c>
      <c r="D62" s="1210"/>
      <c r="E62" s="1211"/>
      <c r="F62" s="133">
        <v>44</v>
      </c>
      <c r="G62" s="133">
        <v>54</v>
      </c>
      <c r="H62" s="134">
        <v>37</v>
      </c>
    </row>
    <row r="63" spans="2:8" ht="52.5" customHeight="1" thickBot="1" x14ac:dyDescent="0.2">
      <c r="B63" s="135"/>
      <c r="C63" s="1212" t="s">
        <v>49</v>
      </c>
      <c r="D63" s="1212"/>
      <c r="E63" s="1213"/>
      <c r="F63" s="136">
        <v>1947</v>
      </c>
      <c r="G63" s="136">
        <v>2113</v>
      </c>
      <c r="H63" s="137">
        <v>2166</v>
      </c>
    </row>
    <row r="64" spans="2:8" x14ac:dyDescent="0.15"/>
  </sheetData>
  <sheetProtection algorithmName="SHA-512" hashValue="ipLBLfmVYSlfp5s5T5sv4yzTPfXI5EWCHcgMD7mlnt9OKgV5C5hspuv+8Akr1Rb5PCvZ0xG/6xg+Sra6dgFCKg==" saltValue="5HvLfBBVgIcqtEenQdYb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77616</v>
      </c>
      <c r="E3" s="156"/>
      <c r="F3" s="157">
        <v>93492</v>
      </c>
      <c r="G3" s="158"/>
      <c r="H3" s="159"/>
    </row>
    <row r="4" spans="1:8" x14ac:dyDescent="0.15">
      <c r="A4" s="160"/>
      <c r="B4" s="161"/>
      <c r="C4" s="162"/>
      <c r="D4" s="163">
        <v>45091</v>
      </c>
      <c r="E4" s="164"/>
      <c r="F4" s="165">
        <v>53316</v>
      </c>
      <c r="G4" s="166"/>
      <c r="H4" s="167"/>
    </row>
    <row r="5" spans="1:8" x14ac:dyDescent="0.15">
      <c r="A5" s="148" t="s">
        <v>519</v>
      </c>
      <c r="B5" s="153"/>
      <c r="C5" s="154"/>
      <c r="D5" s="155">
        <v>22951</v>
      </c>
      <c r="E5" s="156"/>
      <c r="F5" s="157">
        <v>94796</v>
      </c>
      <c r="G5" s="158"/>
      <c r="H5" s="159"/>
    </row>
    <row r="6" spans="1:8" x14ac:dyDescent="0.15">
      <c r="A6" s="160"/>
      <c r="B6" s="161"/>
      <c r="C6" s="162"/>
      <c r="D6" s="163">
        <v>8834</v>
      </c>
      <c r="E6" s="164"/>
      <c r="F6" s="165">
        <v>55781</v>
      </c>
      <c r="G6" s="166"/>
      <c r="H6" s="167"/>
    </row>
    <row r="7" spans="1:8" x14ac:dyDescent="0.15">
      <c r="A7" s="148" t="s">
        <v>520</v>
      </c>
      <c r="B7" s="153"/>
      <c r="C7" s="154"/>
      <c r="D7" s="155">
        <v>14466</v>
      </c>
      <c r="E7" s="156"/>
      <c r="F7" s="157">
        <v>85942</v>
      </c>
      <c r="G7" s="158"/>
      <c r="H7" s="159"/>
    </row>
    <row r="8" spans="1:8" x14ac:dyDescent="0.15">
      <c r="A8" s="160"/>
      <c r="B8" s="161"/>
      <c r="C8" s="162"/>
      <c r="D8" s="163">
        <v>6790</v>
      </c>
      <c r="E8" s="164"/>
      <c r="F8" s="165">
        <v>48630</v>
      </c>
      <c r="G8" s="166"/>
      <c r="H8" s="167"/>
    </row>
    <row r="9" spans="1:8" x14ac:dyDescent="0.15">
      <c r="A9" s="148" t="s">
        <v>521</v>
      </c>
      <c r="B9" s="153"/>
      <c r="C9" s="154"/>
      <c r="D9" s="155">
        <v>24132</v>
      </c>
      <c r="E9" s="156"/>
      <c r="F9" s="157">
        <v>95007</v>
      </c>
      <c r="G9" s="158"/>
      <c r="H9" s="159"/>
    </row>
    <row r="10" spans="1:8" x14ac:dyDescent="0.15">
      <c r="A10" s="160"/>
      <c r="B10" s="161"/>
      <c r="C10" s="162"/>
      <c r="D10" s="163">
        <v>19679</v>
      </c>
      <c r="E10" s="164"/>
      <c r="F10" s="165">
        <v>48509</v>
      </c>
      <c r="G10" s="166"/>
      <c r="H10" s="167"/>
    </row>
    <row r="11" spans="1:8" x14ac:dyDescent="0.15">
      <c r="A11" s="148" t="s">
        <v>522</v>
      </c>
      <c r="B11" s="153"/>
      <c r="C11" s="154"/>
      <c r="D11" s="155">
        <v>19723</v>
      </c>
      <c r="E11" s="156"/>
      <c r="F11" s="157">
        <v>98176</v>
      </c>
      <c r="G11" s="158"/>
      <c r="H11" s="159"/>
    </row>
    <row r="12" spans="1:8" x14ac:dyDescent="0.15">
      <c r="A12" s="160"/>
      <c r="B12" s="161"/>
      <c r="C12" s="168"/>
      <c r="D12" s="163">
        <v>9976</v>
      </c>
      <c r="E12" s="164"/>
      <c r="F12" s="165">
        <v>58489</v>
      </c>
      <c r="G12" s="166"/>
      <c r="H12" s="167"/>
    </row>
    <row r="13" spans="1:8" x14ac:dyDescent="0.15">
      <c r="A13" s="148"/>
      <c r="B13" s="153"/>
      <c r="C13" s="169"/>
      <c r="D13" s="170">
        <v>31778</v>
      </c>
      <c r="E13" s="171"/>
      <c r="F13" s="172">
        <v>93483</v>
      </c>
      <c r="G13" s="173"/>
      <c r="H13" s="159"/>
    </row>
    <row r="14" spans="1:8" x14ac:dyDescent="0.15">
      <c r="A14" s="160"/>
      <c r="B14" s="161"/>
      <c r="C14" s="162"/>
      <c r="D14" s="163">
        <v>18074</v>
      </c>
      <c r="E14" s="164"/>
      <c r="F14" s="165">
        <v>52945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8.9600000000000009</v>
      </c>
      <c r="C19" s="174">
        <f>ROUND(VALUE(SUBSTITUTE(実質収支比率等に係る経年分析!G$48,"▲","-")),2)</f>
        <v>12.41</v>
      </c>
      <c r="D19" s="174">
        <f>ROUND(VALUE(SUBSTITUTE(実質収支比率等に係る経年分析!H$48,"▲","-")),2)</f>
        <v>9.35</v>
      </c>
      <c r="E19" s="174">
        <f>ROUND(VALUE(SUBSTITUTE(実質収支比率等に係る経年分析!I$48,"▲","-")),2)</f>
        <v>8.1300000000000008</v>
      </c>
      <c r="F19" s="174">
        <f>ROUND(VALUE(SUBSTITUTE(実質収支比率等に係る経年分析!J$48,"▲","-")),2)</f>
        <v>8.1300000000000008</v>
      </c>
    </row>
    <row r="20" spans="1:11" x14ac:dyDescent="0.15">
      <c r="A20" s="174" t="s">
        <v>53</v>
      </c>
      <c r="B20" s="174">
        <f>ROUND(VALUE(SUBSTITUTE(実質収支比率等に係る経年分析!F$47,"▲","-")),2)</f>
        <v>28.15</v>
      </c>
      <c r="C20" s="174">
        <f>ROUND(VALUE(SUBSTITUTE(実質収支比率等に係る経年分析!G$47,"▲","-")),2)</f>
        <v>22.27</v>
      </c>
      <c r="D20" s="174">
        <f>ROUND(VALUE(SUBSTITUTE(実質収支比率等に係る経年分析!H$47,"▲","-")),2)</f>
        <v>31.15</v>
      </c>
      <c r="E20" s="174">
        <f>ROUND(VALUE(SUBSTITUTE(実質収支比率等に係る経年分析!I$47,"▲","-")),2)</f>
        <v>34.94</v>
      </c>
      <c r="F20" s="174">
        <f>ROUND(VALUE(SUBSTITUTE(実質収支比率等に係る経年分析!J$47,"▲","-")),2)</f>
        <v>35.36</v>
      </c>
    </row>
    <row r="21" spans="1:11" x14ac:dyDescent="0.15">
      <c r="A21" s="174" t="s">
        <v>54</v>
      </c>
      <c r="B21" s="174">
        <f>IF(ISNUMBER(VALUE(SUBSTITUTE(実質収支比率等に係る経年分析!F$49,"▲","-"))),ROUND(VALUE(SUBSTITUTE(実質収支比率等に係る経年分析!F$49,"▲","-")),2),NA())</f>
        <v>-1.17</v>
      </c>
      <c r="C21" s="174">
        <f>IF(ISNUMBER(VALUE(SUBSTITUTE(実質収支比率等に係る経年分析!G$49,"▲","-"))),ROUND(VALUE(SUBSTITUTE(実質収支比率等に係る経年分析!G$49,"▲","-")),2),NA())</f>
        <v>-0.5</v>
      </c>
      <c r="D21" s="174">
        <f>IF(ISNUMBER(VALUE(SUBSTITUTE(実質収支比率等に係る経年分析!H$49,"▲","-"))),ROUND(VALUE(SUBSTITUTE(実質収支比率等に係る経年分析!H$49,"▲","-")),2),NA())</f>
        <v>8.23</v>
      </c>
      <c r="E21" s="174">
        <f>IF(ISNUMBER(VALUE(SUBSTITUTE(実質収支比率等に係る経年分析!I$49,"▲","-"))),ROUND(VALUE(SUBSTITUTE(実質収支比率等に係る経年分析!I$49,"▲","-")),2),NA())</f>
        <v>1.1399999999999999</v>
      </c>
      <c r="F21" s="174">
        <f>IF(ISNUMBER(VALUE(SUBSTITUTE(実質収支比率等に係る経年分析!J$49,"▲","-"))),ROUND(VALUE(SUBSTITUTE(実質収支比率等に係る経年分析!J$49,"▲","-")),2),NA())</f>
        <v>1.1000000000000001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農業集落排水特別会計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0.24</v>
      </c>
    </row>
    <row r="33" spans="1:16" x14ac:dyDescent="0.15">
      <c r="A33" s="175" t="str">
        <f>IF(連結実質赤字比率に係る赤字・黒字の構成分析!C$37="",NA(),連結実質赤字比率に係る赤字・黒字の構成分析!C$37)</f>
        <v>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0.49</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1.18</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0.69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1.87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8.9499999999999993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12.41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9.34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8.1300000000000008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8.1199999999999992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430</v>
      </c>
      <c r="E42" s="176"/>
      <c r="F42" s="176"/>
      <c r="G42" s="176">
        <f>'実質公債費比率（分子）の構造'!L$52</f>
        <v>430</v>
      </c>
      <c r="H42" s="176"/>
      <c r="I42" s="176"/>
      <c r="J42" s="176">
        <f>'実質公債費比率（分子）の構造'!M$52</f>
        <v>428</v>
      </c>
      <c r="K42" s="176"/>
      <c r="L42" s="176"/>
      <c r="M42" s="176">
        <f>'実質公債費比率（分子）の構造'!N$52</f>
        <v>409</v>
      </c>
      <c r="N42" s="176"/>
      <c r="O42" s="176"/>
      <c r="P42" s="176">
        <f>'実質公債費比率（分子）の構造'!O$52</f>
        <v>409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4</v>
      </c>
      <c r="C45" s="176"/>
      <c r="D45" s="176"/>
      <c r="E45" s="176">
        <f>'実質公債費比率（分子）の構造'!L$49</f>
        <v>17</v>
      </c>
      <c r="F45" s="176"/>
      <c r="G45" s="176"/>
      <c r="H45" s="176">
        <f>'実質公債費比率（分子）の構造'!M$49</f>
        <v>31</v>
      </c>
      <c r="I45" s="176"/>
      <c r="J45" s="176"/>
      <c r="K45" s="176">
        <f>'実質公債費比率（分子）の構造'!N$49</f>
        <v>40</v>
      </c>
      <c r="L45" s="176"/>
      <c r="M45" s="176"/>
      <c r="N45" s="176">
        <f>'実質公債費比率（分子）の構造'!O$49</f>
        <v>39</v>
      </c>
      <c r="O45" s="176"/>
      <c r="P45" s="176"/>
    </row>
    <row r="46" spans="1:16" x14ac:dyDescent="0.15">
      <c r="A46" s="176" t="s">
        <v>64</v>
      </c>
      <c r="B46" s="176">
        <f>'実質公債費比率（分子）の構造'!K$48</f>
        <v>248</v>
      </c>
      <c r="C46" s="176"/>
      <c r="D46" s="176"/>
      <c r="E46" s="176">
        <f>'実質公債費比率（分子）の構造'!L$48</f>
        <v>254</v>
      </c>
      <c r="F46" s="176"/>
      <c r="G46" s="176"/>
      <c r="H46" s="176">
        <f>'実質公債費比率（分子）の構造'!M$48</f>
        <v>243</v>
      </c>
      <c r="I46" s="176"/>
      <c r="J46" s="176"/>
      <c r="K46" s="176">
        <f>'実質公債費比率（分子）の構造'!N$48</f>
        <v>240</v>
      </c>
      <c r="L46" s="176"/>
      <c r="M46" s="176"/>
      <c r="N46" s="176">
        <f>'実質公債費比率（分子）の構造'!O$48</f>
        <v>234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498</v>
      </c>
      <c r="C49" s="176"/>
      <c r="D49" s="176"/>
      <c r="E49" s="176">
        <f>'実質公債費比率（分子）の構造'!L$45</f>
        <v>504</v>
      </c>
      <c r="F49" s="176"/>
      <c r="G49" s="176"/>
      <c r="H49" s="176">
        <f>'実質公債費比率（分子）の構造'!M$45</f>
        <v>491</v>
      </c>
      <c r="I49" s="176"/>
      <c r="J49" s="176"/>
      <c r="K49" s="176">
        <f>'実質公債費比率（分子）の構造'!N$45</f>
        <v>495</v>
      </c>
      <c r="L49" s="176"/>
      <c r="M49" s="176"/>
      <c r="N49" s="176">
        <f>'実質公債費比率（分子）の構造'!O$45</f>
        <v>472</v>
      </c>
      <c r="O49" s="176"/>
      <c r="P49" s="176"/>
    </row>
    <row r="50" spans="1:16" x14ac:dyDescent="0.15">
      <c r="A50" s="176" t="s">
        <v>67</v>
      </c>
      <c r="B50" s="176" t="e">
        <f>NA()</f>
        <v>#N/A</v>
      </c>
      <c r="C50" s="176">
        <f>IF(ISNUMBER('実質公債費比率（分子）の構造'!K$53),'実質公債費比率（分子）の構造'!K$53,NA())</f>
        <v>320</v>
      </c>
      <c r="D50" s="176" t="e">
        <f>NA()</f>
        <v>#N/A</v>
      </c>
      <c r="E50" s="176" t="e">
        <f>NA()</f>
        <v>#N/A</v>
      </c>
      <c r="F50" s="176">
        <f>IF(ISNUMBER('実質公債費比率（分子）の構造'!L$53),'実質公債費比率（分子）の構造'!L$53,NA())</f>
        <v>345</v>
      </c>
      <c r="G50" s="176" t="e">
        <f>NA()</f>
        <v>#N/A</v>
      </c>
      <c r="H50" s="176" t="e">
        <f>NA()</f>
        <v>#N/A</v>
      </c>
      <c r="I50" s="176">
        <f>IF(ISNUMBER('実質公債費比率（分子）の構造'!M$53),'実質公債費比率（分子）の構造'!M$53,NA())</f>
        <v>337</v>
      </c>
      <c r="J50" s="176" t="e">
        <f>NA()</f>
        <v>#N/A</v>
      </c>
      <c r="K50" s="176" t="e">
        <f>NA()</f>
        <v>#N/A</v>
      </c>
      <c r="L50" s="176">
        <f>IF(ISNUMBER('実質公債費比率（分子）の構造'!N$53),'実質公債費比率（分子）の構造'!N$53,NA())</f>
        <v>366</v>
      </c>
      <c r="M50" s="176" t="e">
        <f>NA()</f>
        <v>#N/A</v>
      </c>
      <c r="N50" s="176" t="e">
        <f>NA()</f>
        <v>#N/A</v>
      </c>
      <c r="O50" s="176">
        <f>IF(ISNUMBER('実質公債費比率（分子）の構造'!O$53),'実質公債費比率（分子）の構造'!O$53,NA())</f>
        <v>336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5238</v>
      </c>
      <c r="E56" s="175"/>
      <c r="F56" s="175"/>
      <c r="G56" s="175">
        <f>'将来負担比率（分子）の構造'!J$52</f>
        <v>5056</v>
      </c>
      <c r="H56" s="175"/>
      <c r="I56" s="175"/>
      <c r="J56" s="175">
        <f>'将来負担比率（分子）の構造'!K$52</f>
        <v>4792</v>
      </c>
      <c r="K56" s="175"/>
      <c r="L56" s="175"/>
      <c r="M56" s="175">
        <f>'将来負担比率（分子）の構造'!L$52</f>
        <v>4566</v>
      </c>
      <c r="N56" s="175"/>
      <c r="O56" s="175"/>
      <c r="P56" s="175">
        <f>'将来負担比率（分子）の構造'!M$52</f>
        <v>4271</v>
      </c>
    </row>
    <row r="57" spans="1:16" x14ac:dyDescent="0.15">
      <c r="A57" s="175" t="s">
        <v>42</v>
      </c>
      <c r="B57" s="175"/>
      <c r="C57" s="175"/>
      <c r="D57" s="175">
        <f>'将来負担比率（分子）の構造'!I$51</f>
        <v>60</v>
      </c>
      <c r="E57" s="175"/>
      <c r="F57" s="175"/>
      <c r="G57" s="175">
        <f>'将来負担比率（分子）の構造'!J$51</f>
        <v>69</v>
      </c>
      <c r="H57" s="175"/>
      <c r="I57" s="175"/>
      <c r="J57" s="175">
        <f>'将来負担比率（分子）の構造'!K$51</f>
        <v>70</v>
      </c>
      <c r="K57" s="175"/>
      <c r="L57" s="175"/>
      <c r="M57" s="175">
        <f>'将来負担比率（分子）の構造'!L$51</f>
        <v>57</v>
      </c>
      <c r="N57" s="175"/>
      <c r="O57" s="175"/>
      <c r="P57" s="175">
        <f>'将来負担比率（分子）の構造'!M$51</f>
        <v>26</v>
      </c>
    </row>
    <row r="58" spans="1:16" x14ac:dyDescent="0.15">
      <c r="A58" s="175" t="s">
        <v>41</v>
      </c>
      <c r="B58" s="175"/>
      <c r="C58" s="175"/>
      <c r="D58" s="175">
        <f>'将来負担比率（分子）の構造'!I$50</f>
        <v>1934</v>
      </c>
      <c r="E58" s="175"/>
      <c r="F58" s="175"/>
      <c r="G58" s="175">
        <f>'将来負担比率（分子）の構造'!J$50</f>
        <v>1808</v>
      </c>
      <c r="H58" s="175"/>
      <c r="I58" s="175"/>
      <c r="J58" s="175">
        <f>'将来負担比率（分子）の構造'!K$50</f>
        <v>2299</v>
      </c>
      <c r="K58" s="175"/>
      <c r="L58" s="175"/>
      <c r="M58" s="175">
        <f>'将来負担比率（分子）の構造'!L$50</f>
        <v>2513</v>
      </c>
      <c r="N58" s="175"/>
      <c r="O58" s="175"/>
      <c r="P58" s="175">
        <f>'将来負担比率（分子）の構造'!M$50</f>
        <v>2640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39</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564</v>
      </c>
      <c r="C62" s="175"/>
      <c r="D62" s="175"/>
      <c r="E62" s="175">
        <f>'将来負担比率（分子）の構造'!J$45</f>
        <v>540</v>
      </c>
      <c r="F62" s="175"/>
      <c r="G62" s="175"/>
      <c r="H62" s="175">
        <f>'将来負担比率（分子）の構造'!K$45</f>
        <v>509</v>
      </c>
      <c r="I62" s="175"/>
      <c r="J62" s="175"/>
      <c r="K62" s="175">
        <f>'将来負担比率（分子）の構造'!L$45</f>
        <v>502</v>
      </c>
      <c r="L62" s="175"/>
      <c r="M62" s="175"/>
      <c r="N62" s="175">
        <f>'将来負担比率（分子）の構造'!M$45</f>
        <v>502</v>
      </c>
      <c r="O62" s="175"/>
      <c r="P62" s="175"/>
    </row>
    <row r="63" spans="1:16" x14ac:dyDescent="0.15">
      <c r="A63" s="175" t="s">
        <v>34</v>
      </c>
      <c r="B63" s="175">
        <f>'将来負担比率（分子）の構造'!I$44</f>
        <v>461</v>
      </c>
      <c r="C63" s="175"/>
      <c r="D63" s="175"/>
      <c r="E63" s="175">
        <f>'将来負担比率（分子）の構造'!J$44</f>
        <v>468</v>
      </c>
      <c r="F63" s="175"/>
      <c r="G63" s="175"/>
      <c r="H63" s="175">
        <f>'将来負担比率（分子）の構造'!K$44</f>
        <v>447</v>
      </c>
      <c r="I63" s="175"/>
      <c r="J63" s="175"/>
      <c r="K63" s="175">
        <f>'将来負担比率（分子）の構造'!L$44</f>
        <v>419</v>
      </c>
      <c r="L63" s="175"/>
      <c r="M63" s="175"/>
      <c r="N63" s="175">
        <f>'将来負担比率（分子）の構造'!M$44</f>
        <v>393</v>
      </c>
      <c r="O63" s="175"/>
      <c r="P63" s="175"/>
    </row>
    <row r="64" spans="1:16" x14ac:dyDescent="0.15">
      <c r="A64" s="175" t="s">
        <v>33</v>
      </c>
      <c r="B64" s="175">
        <f>'将来負担比率（分子）の構造'!I$43</f>
        <v>3137</v>
      </c>
      <c r="C64" s="175"/>
      <c r="D64" s="175"/>
      <c r="E64" s="175">
        <f>'将来負担比率（分子）の構造'!J$43</f>
        <v>2973</v>
      </c>
      <c r="F64" s="175"/>
      <c r="G64" s="175"/>
      <c r="H64" s="175">
        <f>'将来負担比率（分子）の構造'!K$43</f>
        <v>2761</v>
      </c>
      <c r="I64" s="175"/>
      <c r="J64" s="175"/>
      <c r="K64" s="175">
        <f>'将来負担比率（分子）の構造'!L$43</f>
        <v>2524</v>
      </c>
      <c r="L64" s="175"/>
      <c r="M64" s="175"/>
      <c r="N64" s="175">
        <f>'将来負担比率（分子）の構造'!M$43</f>
        <v>2256</v>
      </c>
      <c r="O64" s="175"/>
      <c r="P64" s="175"/>
    </row>
    <row r="65" spans="1:16" x14ac:dyDescent="0.15">
      <c r="A65" s="175" t="s">
        <v>32</v>
      </c>
      <c r="B65" s="175">
        <f>'将来負担比率（分子）の構造'!I$42</f>
        <v>76</v>
      </c>
      <c r="C65" s="175"/>
      <c r="D65" s="175"/>
      <c r="E65" s="175">
        <f>'将来負担比率（分子）の構造'!J$42</f>
        <v>51</v>
      </c>
      <c r="F65" s="175"/>
      <c r="G65" s="175"/>
      <c r="H65" s="175">
        <f>'将来負担比率（分子）の構造'!K$42</f>
        <v>25</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5773</v>
      </c>
      <c r="C66" s="175"/>
      <c r="D66" s="175"/>
      <c r="E66" s="175">
        <f>'将来負担比率（分子）の構造'!J$41</f>
        <v>5501</v>
      </c>
      <c r="F66" s="175"/>
      <c r="G66" s="175"/>
      <c r="H66" s="175">
        <f>'将来負担比率（分子）の構造'!K$41</f>
        <v>5234</v>
      </c>
      <c r="I66" s="175"/>
      <c r="J66" s="175"/>
      <c r="K66" s="175">
        <f>'将来負担比率（分子）の構造'!L$41</f>
        <v>4954</v>
      </c>
      <c r="L66" s="175"/>
      <c r="M66" s="175"/>
      <c r="N66" s="175">
        <f>'将来負担比率（分子）の構造'!M$41</f>
        <v>4618</v>
      </c>
      <c r="O66" s="175"/>
      <c r="P66" s="175"/>
    </row>
    <row r="67" spans="1:16" x14ac:dyDescent="0.15">
      <c r="A67" s="175" t="s">
        <v>71</v>
      </c>
      <c r="B67" s="175" t="e">
        <f>NA()</f>
        <v>#N/A</v>
      </c>
      <c r="C67" s="175">
        <f>IF(ISNUMBER('将来負担比率（分子）の構造'!I$53), IF('将来負担比率（分子）の構造'!I$53 &lt; 0, 0, '将来負担比率（分子）の構造'!I$53), NA())</f>
        <v>2818</v>
      </c>
      <c r="D67" s="175" t="e">
        <f>NA()</f>
        <v>#N/A</v>
      </c>
      <c r="E67" s="175" t="e">
        <f>NA()</f>
        <v>#N/A</v>
      </c>
      <c r="F67" s="175">
        <f>IF(ISNUMBER('将来負担比率（分子）の構造'!J$53), IF('将来負担比率（分子）の構造'!J$53 &lt; 0, 0, '将来負担比率（分子）の構造'!J$53), NA())</f>
        <v>2600</v>
      </c>
      <c r="G67" s="175" t="e">
        <f>NA()</f>
        <v>#N/A</v>
      </c>
      <c r="H67" s="175" t="e">
        <f>NA()</f>
        <v>#N/A</v>
      </c>
      <c r="I67" s="175">
        <f>IF(ISNUMBER('将来負担比率（分子）の構造'!K$53), IF('将来負担比率（分子）の構造'!K$53 &lt; 0, 0, '将来負担比率（分子）の構造'!K$53), NA())</f>
        <v>1815</v>
      </c>
      <c r="J67" s="175" t="e">
        <f>NA()</f>
        <v>#N/A</v>
      </c>
      <c r="K67" s="175" t="e">
        <f>NA()</f>
        <v>#N/A</v>
      </c>
      <c r="L67" s="175">
        <f>IF(ISNUMBER('将来負担比率（分子）の構造'!L$53), IF('将来負担比率（分子）の構造'!L$53 &lt; 0, 0, '将来負担比率（分子）の構造'!L$53), NA())</f>
        <v>1263</v>
      </c>
      <c r="M67" s="175" t="e">
        <f>NA()</f>
        <v>#N/A</v>
      </c>
      <c r="N67" s="175" t="e">
        <f>NA()</f>
        <v>#N/A</v>
      </c>
      <c r="O67" s="175">
        <f>IF(ISNUMBER('将来負担比率（分子）の構造'!M$53), IF('将来負担比率（分子）の構造'!M$53 &lt; 0, 0, '将来負担比率（分子）の構造'!M$53), NA())</f>
        <v>831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1069</v>
      </c>
      <c r="C72" s="179">
        <f>基金残高に係る経年分析!G55</f>
        <v>1159</v>
      </c>
      <c r="D72" s="179">
        <f>基金残高に係る経年分析!H55</f>
        <v>1191</v>
      </c>
    </row>
    <row r="73" spans="1:16" x14ac:dyDescent="0.15">
      <c r="A73" s="178" t="s">
        <v>74</v>
      </c>
      <c r="B73" s="179">
        <f>基金残高に係る経年分析!F56</f>
        <v>212</v>
      </c>
      <c r="C73" s="179">
        <f>基金残高に係る経年分析!G56</f>
        <v>221</v>
      </c>
      <c r="D73" s="179">
        <f>基金残高に係る経年分析!H56</f>
        <v>230</v>
      </c>
    </row>
    <row r="74" spans="1:16" x14ac:dyDescent="0.15">
      <c r="A74" s="178" t="s">
        <v>75</v>
      </c>
      <c r="B74" s="179">
        <f>基金残高に係る経年分析!F57</f>
        <v>665</v>
      </c>
      <c r="C74" s="179">
        <f>基金残高に係る経年分析!G57</f>
        <v>734</v>
      </c>
      <c r="D74" s="179">
        <f>基金残高に係る経年分析!H57</f>
        <v>744</v>
      </c>
    </row>
  </sheetData>
  <sheetProtection algorithmName="SHA-512" hashValue="P3Ba2f1j0QedRCdgWDpNMtTY6hLyc83UeuzIqDm5TuCriNt0NIz8HKpK6OU/HXW8n8uopnOMhlrregdNvpPqcw==" saltValue="rMpl0AuKNKaXVD8cmx9o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U5031</cp:lastModifiedBy>
  <cp:lastPrinted>2025-03-12T07:38:05Z</cp:lastPrinted>
  <dcterms:created xsi:type="dcterms:W3CDTF">2025-02-19T00:50:40Z</dcterms:created>
  <dcterms:modified xsi:type="dcterms:W3CDTF">2025-03-12T07:38:12Z</dcterms:modified>
  <cp:category/>
</cp:coreProperties>
</file>