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u8010\Desktop\"/>
    </mc:Choice>
  </mc:AlternateContent>
  <xr:revisionPtr revIDLastSave="0" documentId="8_{09CB00C6-FA7D-4C8D-A173-3331C48DF45D}"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<sst xmlns="http://schemas.openxmlformats.org/spreadsheetml/2006/main" count="1075" uniqueCount="573">
  <si>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</si>
  <si>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</si>
  <si>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</si>
  <si>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</si>
  <si>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</si>
  <si>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</si>
  <si>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</si>
  <si>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</si>
  <si>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</si>
  <si>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</si>
  <si>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</si>
  <si>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</si>
  <si>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</si>
  <si>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</si>
  <si>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</si>
  <si>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</si>
  <si>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</si>
  <si>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</si>
  <si>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</si>
  <si>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</si>
  <si>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</si>
  <si>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</si>
  <si>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</si>
  <si>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</si>
  <si>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</si>
  <si>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</si>
  <si>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</si>
  <si>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</si>
  <si>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</si>
  <si>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</si>
  <si>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</si>
  <si>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</si>
  <si>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</si>
  <si>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</si>
  <si>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</si>
  <si>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</si>
  <si>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</si>
  <si>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</si>
  <si>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</si>
  <si>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</si>
  <si>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</si>
  <si>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</si>
  <si>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</si>
  <si>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</si>
  <si>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</si>
  <si>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</si>
  <si>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</si>
  <si>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</si>
  <si>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</si>
  <si>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</si>
  <si>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</si>
  <si>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</si>
  <si>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</si>
  <si>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</si>
  <si>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</si>
  <si>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</si>
  <si>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</si>
  <si>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</si>
  <si>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</si>
  <si>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</si>
  <si>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</si>
  <si>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</si>
  <si>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</si>
  <si>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</si>
  <si>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</si>
  <si>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</si>
  <si>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</si>
  <si>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</si>
  <si>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</si>
  <si>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</si>
  <si>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</si>
  <si>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</si>
  <si>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</si>
  <si>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</si>
  <si>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</si>
  <si>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</si>
  <si>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</si>
  <si>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</si>
  <si>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</si>
  <si>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</si>
  <si>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</si>
  <si>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</si>
  <si>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</si>
  <si>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</si>
  <si>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</si>
  <si>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</si>
  <si>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</si>
  <si>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</si>
  <si>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</si>
  <si>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</si>
  <si>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</si>
  <si>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</si>
  <si>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</si>
  <si>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</si>
  <si>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</si>
  <si>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</si>
  <si>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</si>
  <si>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</si>
  <si>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</si>
  <si>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</si>
  <si>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</si>
  <si>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</si>
  <si>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</si>
  <si>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</si>
  <si>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</si>
  <si>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</si>
  <si>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</si>
  <si>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</si>
  <si>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</si>
  <si>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</si>
  <si>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</si>
  <si>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</si>
  <si>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</si>
  <si>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</si>
  <si>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</si>
  <si>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</si>
  <si>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</si>
  <si>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</si>
  <si>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</si>
  <si>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</si>
  <si>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</si>
  <si>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</si>
  <si>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</si>
  <si>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</si>
  <si>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</si>
  <si>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</si>
  <si>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</si>
  <si>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</si>
  <si>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</si>
  <si>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</si>
  <si>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</si>
  <si>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</si>
  <si>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</si>
  <si>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</si>
  <si>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</si>
  <si>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</si>
  <si>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</si>
  <si>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</si>
  <si>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</si>
  <si>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</si>
  <si>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</si>
  <si>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</si>
  <si>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</si>
  <si>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</si>
  <si>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</si>
  <si>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</si>
  <si>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</si>
  <si>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</si>
  <si>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</si>
  <si>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</si>
  <si>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</si>
  <si>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</si>
  <si>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</si>
  <si>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</si>
  <si>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</si>
  <si>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</si>
  <si>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</si>
  <si>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</si>
  <si>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</si>
  <si>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</si>
  <si>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</si>
  <si>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</si>
  <si>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</si>
  <si>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</si>
  <si>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</si>
  <si>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</si>
  <si>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</si>
  <si>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</si>
  <si>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</si>
  <si>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</si>
  <si>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</si>
  <si>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</si>
  <si>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</si>
  <si>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</si>
  <si>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</si>
  <si>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</si>
  <si>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</si>
  <si>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</si>
  <si>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</si>
  <si>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</si>
  <si>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</si>
  <si>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</si>
  <si>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</si>
  <si>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</si>
  <si>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</si>
  <si>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</si>
  <si>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</si>
  <si>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</si>
  <si>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</si>
  <si>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</si>
  <si>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</si>
  <si>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</si>
  <si>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</si>
  <si>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</si>
  <si>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</si>
  <si>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</si>
  <si>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</si>
  <si>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</si>
  <si>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</si>
  <si>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</si>
  <si>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</si>
  <si>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</si>
  <si>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</si>
  <si>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</si>
  <si>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</si>
  <si>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</si>
  <si>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</si>
  <si>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</si>
  <si>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</si>
  <si>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</si>
  <si>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</si>
  <si>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山形県中山町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</si>
  <si>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</si>
  <si>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</si>
  <si>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</si>
  <si>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</si>
  <si>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</si>
  <si>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</si>
  <si>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</si>
  <si>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</si>
  <si>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</si>
  <si>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</si>
  <si>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</si>
  <si>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</si>
  <si>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</si>
  <si>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</si>
  <si>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</si>
  <si>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</si>
  <si>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</si>
  <si>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</si>
  <si>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</si>
  <si>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</si>
  <si>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</si>
  <si>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</si>
  <si>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</si>
  <si>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</si>
  <si>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</si>
  <si>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</si>
  <si>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</si>
  <si>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</si>
  <si>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</si>
  <si>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</si>
  <si>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</si>
  <si>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</si>
  <si>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</si>
  <si>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</si>
  <si>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</si>
  <si>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</si>
  <si>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</si>
  <si>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</si>
  <si>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</si>
  <si>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</si>
  <si>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</si>
  <si>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</si>
  <si>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</si>
  <si>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</si>
  <si>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</si>
  <si>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</si>
  <si>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</si>
  <si>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</si>
  <si>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</si>
  <si>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</si>
  <si>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</si>
  <si>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</si>
  <si>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</si>
  <si>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</si>
  <si>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</si>
  <si>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</si>
  <si>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</si>
  <si>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</si>
  <si>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</si>
  <si>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</si>
  <si>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</si>
  <si>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</si>
  <si>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</si>
  <si>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</si>
  <si>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</si>
  <si>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</si>
  <si>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</si>
  <si>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</si>
  <si>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</si>
  <si>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</si>
  <si>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</si>
  <si>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</si>
  <si>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</si>
  <si>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</si>
  <si>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</si>
  <si>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</si>
  <si>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</si>
  <si>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</si>
  <si>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</si>
  <si>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</si>
  <si>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</si>
  <si>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</si>
  <si>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</si>
  <si>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</si>
  <si>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</si>
  <si>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</si>
  <si>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</si>
  <si>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</si>
  <si>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</si>
  <si>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</si>
  <si>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</si>
  <si>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</si>
  <si>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</si>
  <si>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</si>
  <si>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</si>
  <si>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</si>
  <si>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</si>
  <si>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</si>
  <si>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</si>
  <si>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</si>
  <si>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</si>
  <si>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</si>
  <si>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</si>
  <si>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</si>
  <si>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</si>
  <si>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</si>
  <si>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</si>
  <si>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</si>
  <si>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</si>
  <si>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</si>
  <si>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</si>
  <si>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</si>
  <si>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</si>
  <si>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</si>
  <si>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</si>
  <si>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</si>
  <si>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</si>
  <si>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</si>
  <si>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</si>
  <si>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</si>
  <si>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</si>
  <si>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</si>
  <si>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</si>
  <si>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</si>
  <si>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</si>
  <si>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</si>
  <si>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</si>
  <si>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</si>
  <si>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</si>
  <si>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</si>
  <si>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</si>
  <si>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</si>
  <si>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</si>
  <si>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</si>
  <si>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</si>
  <si>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</si>
  <si>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</si>
  <si>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</si>
  <si>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</si>
  <si>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</si>
  <si>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</si>
  <si>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</si>
  <si>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</si>
  <si>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</si>
  <si>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</si>
  <si>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</si>
  <si>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</si>
  <si>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</si>
  <si>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</si>
  <si>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山形県中山町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</si>
  <si>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</si>
  <si>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</si>
  <si>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</si>
  <si>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</si>
  <si>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形式収支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</si>
  <si>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</si>
  <si>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</si>
  <si>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</si>
  <si>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</si>
  <si>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</si>
  <si>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</si>
  <si>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</si>
  <si>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</si>
  <si>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</si>
  <si>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</si>
  <si>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</si>
  <si>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</si>
  <si>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</si>
  <si>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</si>
  <si>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</si>
  <si>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</si>
  <si>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</si>
  <si>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</si>
  <si>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</si>
  <si>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</si>
  <si>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</si>
  <si>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</si>
  <si>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</si>
  <si>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</si>
  <si>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</si>
  <si>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</si>
  <si>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</si>
  <si>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</si>
  <si>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</si>
  <si>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</si>
  <si>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</si>
  <si>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</si>
  <si>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</si>
  <si>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</si>
  <si>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</si>
  <si>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</si>
  <si>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</si>
  <si>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</si>
  <si>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</si>
  <si>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</si>
  <si>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</si>
  <si>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</si>
  <si>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</si>
  <si>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</si>
  <si>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</si>
  <si>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</si>
  <si>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</si>
  <si>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</si>
  <si>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</si>
  <si>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</si>
  <si>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</si>
  <si>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</si>
  <si>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</si>
  <si>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</si>
  <si>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</si>
  <si>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</si>
  <si>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</si>
  <si>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</si>
  <si>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</si>
  <si>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</si>
  <si>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</si>
  <si>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特定財源の額</t>
    <rPh sb="0" eb="2">
      <t>トクテイ</t>
    </rPh>
    <rPh sb="2" eb="4">
      <t>ザイゲン</t>
    </rPh>
    <rPh sb="5" eb="6">
      <t>ガク</t>
    </rPh>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</si>
  <si>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</si>
  <si>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</si>
  <si>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</si>
  <si>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</si>
  <si>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</si>
  <si>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</si>
  <si>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</si>
  <si>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</si>
  <si>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</si>
  <si>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</si>
  <si>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</si>
  <si>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</si>
  <si>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</si>
  <si>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</si>
  <si>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</si>
  <si>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</si>
  <si>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</si>
  <si>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</si>
  <si>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</si>
  <si>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</si>
  <si>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</si>
  <si>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</si>
  <si>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</si>
  <si>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</si>
  <si>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</si>
  <si>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</si>
  <si>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</si>
  <si>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</si>
  <si>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</si>
  <si>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</si>
  <si>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</si>
  <si>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</si>
  <si>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</si>
  <si>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</si>
  <si>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</si>
  <si>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</si>
  <si>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</si>
  <si>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</si>
  <si>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</si>
  <si>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</si>
  <si>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</si>
  <si>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</si>
  <si>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</si>
  <si>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</si>
  <si>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</si>
  <si>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</si>
  <si>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</si>
  <si>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</si>
  <si>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</si>
  <si>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</si>
  <si>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</si>
  <si>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</si>
  <si>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</si>
  <si>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</si>
  <si>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</si>
  <si>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</si>
  <si>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</si>
  <si>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</si>
  <si>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</si>
  <si>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</si>
  <si>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</si>
  <si>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</si>
  <si>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</si>
  <si>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</si>
  <si>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</si>
  <si>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</si>
  <si>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</si>
  <si>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</si>
  <si>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</si>
  <si>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0.10</t>
  </si>
  <si>
    <t>▲ 1.67</t>
  </si>
  <si>
    <t>一般会計</t>
  </si>
  <si>
    <t>国民健康保険特別会計</t>
  </si>
  <si>
    <t>介護保険特別会計</t>
  </si>
  <si>
    <t>公共下水道事業特別会計</t>
  </si>
  <si>
    <t>農業集落排水特別会計</t>
  </si>
  <si>
    <t>後期高齢者医療特別会計</t>
  </si>
  <si>
    <t>その他会計（赤字）</t>
  </si>
  <si>
    <t>その他会計（黒字）</t>
  </si>
  <si>
    <t>歳出</t>
    <phoneticPr fontId="26"/>
  </si>
  <si>
    <t>実質収支</t>
    <phoneticPr fontId="26"/>
  </si>
  <si>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</si>
  <si>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</si>
  <si>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</si>
  <si>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</si>
  <si>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</si>
  <si>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</si>
  <si>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</si>
  <si>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</si>
  <si>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中山町振興公社</t>
    <rPh sb="0" eb="2">
      <t>ナカヤマ</t>
    </rPh>
    <rPh sb="2" eb="3">
      <t>マチ</t>
    </rPh>
    <rPh sb="3" eb="5">
      <t>シンコウ</t>
    </rPh>
    <rPh sb="5" eb="7">
      <t>コウシャ</t>
    </rPh>
    <phoneticPr fontId="30"/>
  </si>
  <si>
    <t>-</t>
    <phoneticPr fontId="11"/>
  </si>
  <si>
    <t>中山町商工観光公社</t>
    <rPh sb="0" eb="3">
      <t>ナカヤママチ</t>
    </rPh>
    <rPh sb="3" eb="5">
      <t>ショウコウ</t>
    </rPh>
    <rPh sb="5" eb="7">
      <t>カンコウ</t>
    </rPh>
    <rPh sb="7" eb="9">
      <t>コウシャ</t>
    </rPh>
    <phoneticPr fontId="30"/>
  </si>
  <si>
    <t>山形県東村山郡中山町土地開発公社</t>
    <rPh sb="0" eb="3">
      <t>ヤマガタケン</t>
    </rPh>
    <rPh sb="3" eb="4">
      <t>ヒガシ</t>
    </rPh>
    <rPh sb="4" eb="6">
      <t>ムラヤマ</t>
    </rPh>
    <rPh sb="6" eb="7">
      <t>グン</t>
    </rPh>
    <rPh sb="7" eb="10">
      <t>ナカヤママチ</t>
    </rPh>
    <rPh sb="10" eb="12">
      <t>トチ</t>
    </rPh>
    <rPh sb="12" eb="14">
      <t>カイハツ</t>
    </rPh>
    <rPh sb="14" eb="16">
      <t>コウシャ</t>
    </rPh>
    <phoneticPr fontId="30"/>
  </si>
  <si>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</si>
  <si>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</si>
  <si>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</si>
  <si>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</si>
  <si>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</si>
  <si>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</si>
  <si>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</si>
  <si>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</si>
  <si>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</si>
  <si>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国民健康保険特別会計</t>
    <phoneticPr fontId="5"/>
  </si>
  <si>
    <t>―</t>
  </si>
  <si>
    <t>介護保険特別会計</t>
    <phoneticPr fontId="5"/>
  </si>
  <si>
    <t>後期高齢者医療特別会計</t>
    <phoneticPr fontId="5"/>
  </si>
  <si>
    <t>農業集落排水特別会計</t>
    <phoneticPr fontId="5"/>
  </si>
  <si>
    <t>法非適用企業</t>
    <phoneticPr fontId="5"/>
  </si>
  <si>
    <t>公共下水道事業特別会計</t>
    <phoneticPr fontId="5"/>
  </si>
  <si>
    <t>左のうち
一般会計等
負担見込額</t>
    <phoneticPr fontId="5"/>
  </si>
  <si>
    <t>山形県消防補償等組合</t>
    <rPh sb="0" eb="3">
      <t>ヤマガタケン</t>
    </rPh>
    <rPh sb="3" eb="5">
      <t>ショウボウ</t>
    </rPh>
    <rPh sb="5" eb="7">
      <t>ホショウ</t>
    </rPh>
    <rPh sb="7" eb="8">
      <t>トウ</t>
    </rPh>
    <rPh sb="8" eb="10">
      <t>クミアイ</t>
    </rPh>
    <phoneticPr fontId="11"/>
  </si>
  <si>
    <t>―</t>
    <phoneticPr fontId="2"/>
  </si>
  <si>
    <t>山形県自治会館管理組合</t>
    <rPh sb="0" eb="3">
      <t>ヤマガタケン</t>
    </rPh>
    <rPh sb="3" eb="5">
      <t>ジチ</t>
    </rPh>
    <rPh sb="5" eb="7">
      <t>カイカン</t>
    </rPh>
    <rPh sb="7" eb="9">
      <t>カンリ</t>
    </rPh>
    <rPh sb="9" eb="11">
      <t>クミアイ</t>
    </rPh>
    <phoneticPr fontId="11"/>
  </si>
  <si>
    <t>山形県市町村職員退職手当組合</t>
    <rPh sb="0" eb="3">
      <t>ヤマガタケン</t>
    </rPh>
    <rPh sb="3" eb="6">
      <t>シチョウソン</t>
    </rPh>
    <rPh sb="6" eb="8">
      <t>ショクイン</t>
    </rPh>
    <rPh sb="8" eb="10">
      <t>タイショク</t>
    </rPh>
    <rPh sb="10" eb="12">
      <t>テアテ</t>
    </rPh>
    <rPh sb="12" eb="14">
      <t>クミアイ</t>
    </rPh>
    <phoneticPr fontId="11"/>
  </si>
  <si>
    <t>山形広域環境事務組合</t>
    <rPh sb="0" eb="2">
      <t>ヤマガタ</t>
    </rPh>
    <rPh sb="2" eb="4">
      <t>コウイキ</t>
    </rPh>
    <rPh sb="4" eb="6">
      <t>カンキョウ</t>
    </rPh>
    <rPh sb="6" eb="8">
      <t>ジム</t>
    </rPh>
    <rPh sb="8" eb="10">
      <t>クミアイ</t>
    </rPh>
    <phoneticPr fontId="11"/>
  </si>
  <si>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1"/>
  </si>
  <si>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1"/>
  </si>
  <si>
    <t>最上川中部水道企業団</t>
    <rPh sb="0" eb="2">
      <t>モガミ</t>
    </rPh>
    <rPh sb="2" eb="3">
      <t>ガワ</t>
    </rPh>
    <rPh sb="3" eb="5">
      <t>チュウブ</t>
    </rPh>
    <rPh sb="5" eb="7">
      <t>スイドウ</t>
    </rPh>
    <rPh sb="7" eb="9">
      <t>キギョウ</t>
    </rPh>
    <rPh sb="9" eb="10">
      <t>ダン</t>
    </rPh>
    <phoneticPr fontId="11"/>
  </si>
  <si>
    <t>法適用企業</t>
    <rPh sb="0" eb="1">
      <t>ホウ</t>
    </rPh>
    <rPh sb="1" eb="3">
      <t>テキヨウ</t>
    </rPh>
    <rPh sb="3" eb="5">
      <t>キギョウ</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</si>
  <si>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</si>
  <si>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</si>
  <si>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</si>
  <si>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</si>
  <si>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</si>
  <si>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</si>
  <si>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</si>
  <si>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</si>
  <si>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公共下水道事業特別会計</t>
    <phoneticPr fontId="5"/>
  </si>
  <si>
    <t>農業集落排水特別会計</t>
    <phoneticPr fontId="5"/>
  </si>
  <si>
    <t>(Ｆ)</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</si>
  <si>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</si>
  <si>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</si>
  <si>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</si>
  <si>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</si>
  <si>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</si>
  <si>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</si>
  <si>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</si>
  <si>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</si>
  <si>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t>
    <phoneticPr fontId="2"/>
  </si>
  <si>
    <t>小・中学校施設等整備基金</t>
    <rPh sb="0" eb="1">
      <t>ショウ</t>
    </rPh>
    <rPh sb="2" eb="5">
      <t>チュウガッコウ</t>
    </rPh>
    <rPh sb="5" eb="7">
      <t>シセツ</t>
    </rPh>
    <rPh sb="7" eb="8">
      <t>トウ</t>
    </rPh>
    <rPh sb="8" eb="10">
      <t>セイビ</t>
    </rPh>
    <rPh sb="10" eb="12">
      <t>キキン</t>
    </rPh>
    <phoneticPr fontId="11"/>
  </si>
  <si>
    <t>消防施設等整備基金</t>
    <rPh sb="0" eb="2">
      <t>ショウボウ</t>
    </rPh>
    <rPh sb="2" eb="5">
      <t>シセツトウ</t>
    </rPh>
    <rPh sb="5" eb="7">
      <t>セイビ</t>
    </rPh>
    <rPh sb="7" eb="9">
      <t>キキン</t>
    </rPh>
    <phoneticPr fontId="11"/>
  </si>
  <si>
    <t>ひまわり温泉整備基金</t>
    <rPh sb="4" eb="6">
      <t>オンセン</t>
    </rPh>
    <rPh sb="6" eb="8">
      <t>セイビ</t>
    </rPh>
    <rPh sb="8" eb="10">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</si>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</sst>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177" fontId="8" fillId="0" borderId="35" xfId="5" applyNumberFormat="1" applyFont="1" applyFill="1" applyBorder="1" applyAlignment="1" applyProtection="1">
      <alignment horizontal="right" vertical="center" wrapText="1" shrinkToFit="1"/>
      <protection locked="0"/>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EA26-4F45-A654-4721DB4D4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33882</c:v>
                </c:pt>
                <c:pt idx="1">
                  <c:v>151181</c:v>
                </c:pt>
                <c:pt idx="2">
                  <c:v>195887</c:v>
                </c:pt>
                <c:pt idx="3">
                  <c:v>63373</c:v>
                </c:pt>
                <c:pt idx="4">
                  <c:v>43427</c:v>
                </c:pt>
              </c:numCache>
            </c:numRef>
          </c:val>
          <c:smooth val="0"/>
          <c:extLst>
            <c:ext xmlns:c16="http://schemas.microsoft.com/office/drawing/2014/chart" uri="{C3380CC4-5D6E-409C-BE32-E72D297353CC}">
              <c16:uniqueId val="{00000001-EA26-4F45-A654-4721DB4D49F6}"/>
            </c:ext>
          </c:extLst>
        </c:ser>
        <c:dLbls>
          <c:showLegendKey val="0"/>
          <c:showVal val="0"/>
          <c:showCatName val="0"/>
          <c:showSerName val="0"/>
          <c:showPercent val="0"/>
          <c:showBubbleSize val="0"/>
        </c:dLbls>
        <c:marker val="1"/>
        <c:smooth val="0"/>
        <c:axId val="401745784"/>
        <c:axId val="68545272"/>
      </c:lineChart>
      <c:catAx>
        <c:axId val="40174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545272"/>
        <c:crosses val="autoZero"/>
        <c:auto val="1"/>
        <c:lblAlgn val="ctr"/>
        <c:lblOffset val="100"/>
        <c:tickLblSkip val="1"/>
        <c:tickMarkSkip val="1"/>
        <c:noMultiLvlLbl val="0"/>
      </c:catAx>
      <c:valAx>
        <c:axId val="685452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74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7.25</c:v>
                </c:pt>
                <c:pt idx="1">
                  <c:v>8.31</c:v>
                </c:pt>
                <c:pt idx="2">
                  <c:v>8.5299999999999994</c:v>
                </c:pt>
                <c:pt idx="3">
                  <c:v>7.43</c:v>
                </c:pt>
                <c:pt idx="4">
                  <c:v>8.7799999999999994</c:v>
                </c:pt>
              </c:numCache>
            </c:numRef>
          </c:val>
          <c:extLst>
            <c:ext xmlns:c16="http://schemas.microsoft.com/office/drawing/2014/chart" uri="{C3380CC4-5D6E-409C-BE32-E72D297353CC}">
              <c16:uniqueId val="{00000000-09C7-4923-BA92-063E591771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20.96</c:v>
                </c:pt>
                <c:pt idx="1">
                  <c:v>23.5</c:v>
                </c:pt>
                <c:pt idx="2">
                  <c:v>29.56</c:v>
                </c:pt>
                <c:pt idx="3">
                  <c:v>31.32</c:v>
                </c:pt>
                <c:pt idx="4">
                  <c:v>28.53</c:v>
                </c:pt>
              </c:numCache>
            </c:numRef>
          </c:val>
          <c:extLst>
            <c:ext xmlns:c16="http://schemas.microsoft.com/office/drawing/2014/chart" uri="{C3380CC4-5D6E-409C-BE32-E72D297353CC}">
              <c16:uniqueId val="{00000001-09C7-4923-BA92-063E5917712C}"/>
            </c:ext>
          </c:extLst>
        </c:ser>
        <c:dLbls>
          <c:showLegendKey val="0"/>
          <c:showVal val="0"/>
          <c:showCatName val="0"/>
          <c:showSerName val="0"/>
          <c:showPercent val="0"/>
          <c:showBubbleSize val="0"/>
        </c:dLbls>
        <c:gapWidth val="250"/>
        <c:overlap val="100"/>
        <c:axId val="203795408"/>
        <c:axId val="203795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3.84</c:v>
                </c:pt>
                <c:pt idx="1">
                  <c:v>3.62</c:v>
                </c:pt>
                <c:pt idx="2">
                  <c:v>7.47</c:v>
                </c:pt>
                <c:pt idx="3">
                  <c:v>-0.1</c:v>
                </c:pt>
                <c:pt idx="4">
                  <c:v>-1.67</c:v>
                </c:pt>
              </c:numCache>
            </c:numRef>
          </c:val>
          <c:smooth val="0"/>
          <c:extLst>
            <c:ext xmlns:c16="http://schemas.microsoft.com/office/drawing/2014/chart" uri="{C3380CC4-5D6E-409C-BE32-E72D297353CC}">
              <c16:uniqueId val="{00000002-09C7-4923-BA92-063E5917712C}"/>
            </c:ext>
          </c:extLst>
        </c:ser>
        <c:dLbls>
          <c:showLegendKey val="0"/>
          <c:showVal val="0"/>
          <c:showCatName val="0"/>
          <c:showSerName val="0"/>
          <c:showPercent val="0"/>
          <c:showBubbleSize val="0"/>
        </c:dLbls>
        <c:marker val="1"/>
        <c:smooth val="0"/>
        <c:axId val="203795408"/>
        <c:axId val="203795800"/>
      </c:lineChart>
      <c:catAx>
        <c:axId val="2037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795800"/>
        <c:crosses val="autoZero"/>
        <c:auto val="1"/>
        <c:lblAlgn val="ctr"/>
        <c:lblOffset val="100"/>
        <c:tickLblSkip val="1"/>
        <c:tickMarkSkip val="1"/>
        <c:noMultiLvlLbl val="0"/>
      </c:catAx>
      <c:valAx>
        <c:axId val="203795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9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E8-4AE9-87B0-9C3994665A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E8-4AE9-87B0-9C3994665A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E8-4AE9-87B0-9C3994665A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9E8-4AE9-87B0-9C3994665AB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9E8-4AE9-87B0-9C3994665AB7}"/>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0.13</c:v>
                </c:pt>
                <c:pt idx="4">
                  <c:v>#N/A</c:v>
                </c:pt>
                <c:pt idx="5">
                  <c:v>0.14000000000000001</c:v>
                </c:pt>
                <c:pt idx="6">
                  <c:v>#N/A</c:v>
                </c:pt>
                <c:pt idx="7">
                  <c:v>0.14000000000000001</c:v>
                </c:pt>
                <c:pt idx="8">
                  <c:v>#N/A</c:v>
                </c:pt>
                <c:pt idx="9">
                  <c:v>0.13</c:v>
                </c:pt>
              </c:numCache>
            </c:numRef>
          </c:val>
          <c:extLst>
            <c:ext xmlns:c16="http://schemas.microsoft.com/office/drawing/2014/chart" uri="{C3380CC4-5D6E-409C-BE32-E72D297353CC}">
              <c16:uniqueId val="{00000005-A9E8-4AE9-87B0-9C3994665AB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0.88</c:v>
                </c:pt>
                <c:pt idx="4">
                  <c:v>#N/A</c:v>
                </c:pt>
                <c:pt idx="5">
                  <c:v>0.54</c:v>
                </c:pt>
                <c:pt idx="6">
                  <c:v>#N/A</c:v>
                </c:pt>
                <c:pt idx="7">
                  <c:v>0.33</c:v>
                </c:pt>
                <c:pt idx="8">
                  <c:v>#N/A</c:v>
                </c:pt>
                <c:pt idx="9">
                  <c:v>0.49</c:v>
                </c:pt>
              </c:numCache>
            </c:numRef>
          </c:val>
          <c:extLst>
            <c:ext xmlns:c16="http://schemas.microsoft.com/office/drawing/2014/chart" uri="{C3380CC4-5D6E-409C-BE32-E72D297353CC}">
              <c16:uniqueId val="{00000006-A9E8-4AE9-87B0-9C3994665AB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0.6</c:v>
                </c:pt>
                <c:pt idx="4">
                  <c:v>#N/A</c:v>
                </c:pt>
                <c:pt idx="5">
                  <c:v>1.21</c:v>
                </c:pt>
                <c:pt idx="6">
                  <c:v>#N/A</c:v>
                </c:pt>
                <c:pt idx="7">
                  <c:v>1.55</c:v>
                </c:pt>
                <c:pt idx="8">
                  <c:v>#N/A</c:v>
                </c:pt>
                <c:pt idx="9">
                  <c:v>2.1</c:v>
                </c:pt>
              </c:numCache>
            </c:numRef>
          </c:val>
          <c:extLst>
            <c:ext xmlns:c16="http://schemas.microsoft.com/office/drawing/2014/chart" uri="{C3380CC4-5D6E-409C-BE32-E72D297353CC}">
              <c16:uniqueId val="{00000007-A9E8-4AE9-87B0-9C3994665AB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c:v>
                </c:pt>
                <c:pt idx="2">
                  <c:v>#N/A</c:v>
                </c:pt>
                <c:pt idx="3">
                  <c:v>0.96</c:v>
                </c:pt>
                <c:pt idx="4">
                  <c:v>#N/A</c:v>
                </c:pt>
                <c:pt idx="5">
                  <c:v>1.02</c:v>
                </c:pt>
                <c:pt idx="6">
                  <c:v>#N/A</c:v>
                </c:pt>
                <c:pt idx="7">
                  <c:v>1.52</c:v>
                </c:pt>
                <c:pt idx="8">
                  <c:v>#N/A</c:v>
                </c:pt>
                <c:pt idx="9">
                  <c:v>2.46</c:v>
                </c:pt>
              </c:numCache>
            </c:numRef>
          </c:val>
          <c:extLst>
            <c:ext xmlns:c16="http://schemas.microsoft.com/office/drawing/2014/chart" uri="{C3380CC4-5D6E-409C-BE32-E72D297353CC}">
              <c16:uniqueId val="{00000008-A9E8-4AE9-87B0-9C3994665A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7.24</c:v>
                </c:pt>
                <c:pt idx="2">
                  <c:v>#N/A</c:v>
                </c:pt>
                <c:pt idx="3">
                  <c:v>8.3000000000000007</c:v>
                </c:pt>
                <c:pt idx="4">
                  <c:v>#N/A</c:v>
                </c:pt>
                <c:pt idx="5">
                  <c:v>8.5299999999999994</c:v>
                </c:pt>
                <c:pt idx="6">
                  <c:v>#N/A</c:v>
                </c:pt>
                <c:pt idx="7">
                  <c:v>7.43</c:v>
                </c:pt>
                <c:pt idx="8">
                  <c:v>#N/A</c:v>
                </c:pt>
                <c:pt idx="9">
                  <c:v>8.7799999999999994</c:v>
                </c:pt>
              </c:numCache>
            </c:numRef>
          </c:val>
          <c:extLst>
            <c:ext xmlns:c16="http://schemas.microsoft.com/office/drawing/2014/chart" uri="{C3380CC4-5D6E-409C-BE32-E72D297353CC}">
              <c16:uniqueId val="{00000009-A9E8-4AE9-87B0-9C3994665AB7}"/>
            </c:ext>
          </c:extLst>
        </c:ser>
        <c:dLbls>
          <c:showLegendKey val="0"/>
          <c:showVal val="0"/>
          <c:showCatName val="0"/>
          <c:showSerName val="0"/>
          <c:showPercent val="0"/>
          <c:showBubbleSize val="0"/>
        </c:dLbls>
        <c:gapWidth val="150"/>
        <c:overlap val="100"/>
        <c:axId val="406545640"/>
        <c:axId val="406546032"/>
      </c:barChart>
      <c:catAx>
        <c:axId val="40654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546032"/>
        <c:crosses val="autoZero"/>
        <c:auto val="1"/>
        <c:lblAlgn val="ctr"/>
        <c:lblOffset val="100"/>
        <c:tickLblSkip val="1"/>
        <c:tickMarkSkip val="1"/>
        <c:noMultiLvlLbl val="0"/>
      </c:catAx>
      <c:valAx>
        <c:axId val="40654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54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387</c:v>
                </c:pt>
                <c:pt idx="5">
                  <c:v>411</c:v>
                </c:pt>
                <c:pt idx="8">
                  <c:v>407</c:v>
                </c:pt>
                <c:pt idx="11">
                  <c:v>387</c:v>
                </c:pt>
                <c:pt idx="14">
                  <c:v>410</c:v>
                </c:pt>
              </c:numCache>
            </c:numRef>
          </c:val>
          <c:extLst>
            <c:ext xmlns:c16="http://schemas.microsoft.com/office/drawing/2014/chart" uri="{C3380CC4-5D6E-409C-BE32-E72D297353CC}">
              <c16:uniqueId val="{00000000-FB7A-4439-9637-14BF2E451C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7A-4439-9637-14BF2E451C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B7A-4439-9637-14BF2E451C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3-FB7A-4439-9637-14BF2E451C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232</c:v>
                </c:pt>
                <c:pt idx="3">
                  <c:v>230</c:v>
                </c:pt>
                <c:pt idx="6">
                  <c:v>227</c:v>
                </c:pt>
                <c:pt idx="9">
                  <c:v>230</c:v>
                </c:pt>
                <c:pt idx="12">
                  <c:v>242</c:v>
                </c:pt>
              </c:numCache>
            </c:numRef>
          </c:val>
          <c:extLst>
            <c:ext xmlns:c16="http://schemas.microsoft.com/office/drawing/2014/chart" uri="{C3380CC4-5D6E-409C-BE32-E72D297353CC}">
              <c16:uniqueId val="{00000004-FB7A-4439-9637-14BF2E451C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7A-4439-9637-14BF2E451C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7A-4439-9637-14BF2E451C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427</c:v>
                </c:pt>
                <c:pt idx="3">
                  <c:v>416</c:v>
                </c:pt>
                <c:pt idx="6">
                  <c:v>429</c:v>
                </c:pt>
                <c:pt idx="9">
                  <c:v>414</c:v>
                </c:pt>
                <c:pt idx="12">
                  <c:v>423</c:v>
                </c:pt>
              </c:numCache>
            </c:numRef>
          </c:val>
          <c:extLst>
            <c:ext xmlns:c16="http://schemas.microsoft.com/office/drawing/2014/chart" uri="{C3380CC4-5D6E-409C-BE32-E72D297353CC}">
              <c16:uniqueId val="{00000007-FB7A-4439-9637-14BF2E451CC0}"/>
            </c:ext>
          </c:extLst>
        </c:ser>
        <c:dLbls>
          <c:showLegendKey val="0"/>
          <c:showVal val="0"/>
          <c:showCatName val="0"/>
          <c:showSerName val="0"/>
          <c:showPercent val="0"/>
          <c:showBubbleSize val="0"/>
        </c:dLbls>
        <c:gapWidth val="100"/>
        <c:overlap val="100"/>
        <c:axId val="406546816"/>
        <c:axId val="406547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272</c:v>
                </c:pt>
                <c:pt idx="2">
                  <c:v>#N/A</c:v>
                </c:pt>
                <c:pt idx="3">
                  <c:v>#N/A</c:v>
                </c:pt>
                <c:pt idx="4">
                  <c:v>235</c:v>
                </c:pt>
                <c:pt idx="5">
                  <c:v>#N/A</c:v>
                </c:pt>
                <c:pt idx="6">
                  <c:v>#N/A</c:v>
                </c:pt>
                <c:pt idx="7">
                  <c:v>250</c:v>
                </c:pt>
                <c:pt idx="8">
                  <c:v>#N/A</c:v>
                </c:pt>
                <c:pt idx="9">
                  <c:v>#N/A</c:v>
                </c:pt>
                <c:pt idx="10">
                  <c:v>258</c:v>
                </c:pt>
                <c:pt idx="11">
                  <c:v>#N/A</c:v>
                </c:pt>
                <c:pt idx="12">
                  <c:v>#N/A</c:v>
                </c:pt>
                <c:pt idx="13">
                  <c:v>256</c:v>
                </c:pt>
                <c:pt idx="14">
                  <c:v>#N/A</c:v>
                </c:pt>
              </c:numCache>
            </c:numRef>
          </c:val>
          <c:smooth val="0"/>
          <c:extLst>
            <c:ext xmlns:c16="http://schemas.microsoft.com/office/drawing/2014/chart" uri="{C3380CC4-5D6E-409C-BE32-E72D297353CC}">
              <c16:uniqueId val="{00000008-FB7A-4439-9637-14BF2E451CC0}"/>
            </c:ext>
          </c:extLst>
        </c:ser>
        <c:dLbls>
          <c:showLegendKey val="0"/>
          <c:showVal val="0"/>
          <c:showCatName val="0"/>
          <c:showSerName val="0"/>
          <c:showPercent val="0"/>
          <c:showBubbleSize val="0"/>
        </c:dLbls>
        <c:marker val="1"/>
        <c:smooth val="0"/>
        <c:axId val="406546816"/>
        <c:axId val="406547208"/>
      </c:lineChart>
      <c:catAx>
        <c:axId val="4065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547208"/>
        <c:crosses val="autoZero"/>
        <c:auto val="1"/>
        <c:lblAlgn val="ctr"/>
        <c:lblOffset val="100"/>
        <c:tickLblSkip val="1"/>
        <c:tickMarkSkip val="1"/>
        <c:noMultiLvlLbl val="0"/>
      </c:catAx>
      <c:valAx>
        <c:axId val="40654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5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5636</c:v>
                </c:pt>
                <c:pt idx="5">
                  <c:v>5518</c:v>
                </c:pt>
                <c:pt idx="8">
                  <c:v>5781</c:v>
                </c:pt>
                <c:pt idx="11">
                  <c:v>5667</c:v>
                </c:pt>
                <c:pt idx="14">
                  <c:v>5473</c:v>
                </c:pt>
              </c:numCache>
            </c:numRef>
          </c:val>
          <c:extLst>
            <c:ext xmlns:c16="http://schemas.microsoft.com/office/drawing/2014/chart" uri="{C3380CC4-5D6E-409C-BE32-E72D297353CC}">
              <c16:uniqueId val="{00000000-729B-41CF-9466-999F5C4DF5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c:v>
                </c:pt>
                <c:pt idx="5">
                  <c:v>41</c:v>
                </c:pt>
                <c:pt idx="8">
                  <c:v>50</c:v>
                </c:pt>
                <c:pt idx="11">
                  <c:v>39</c:v>
                </c:pt>
                <c:pt idx="14">
                  <c:v>27</c:v>
                </c:pt>
              </c:numCache>
            </c:numRef>
          </c:val>
          <c:extLst>
            <c:ext xmlns:c16="http://schemas.microsoft.com/office/drawing/2014/chart" uri="{C3380CC4-5D6E-409C-BE32-E72D297353CC}">
              <c16:uniqueId val="{00000001-729B-41CF-9466-999F5C4DF5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2417</c:v>
                </c:pt>
                <c:pt idx="5">
                  <c:v>2489</c:v>
                </c:pt>
                <c:pt idx="8">
                  <c:v>2241</c:v>
                </c:pt>
                <c:pt idx="11">
                  <c:v>2004</c:v>
                </c:pt>
                <c:pt idx="14">
                  <c:v>1869</c:v>
                </c:pt>
              </c:numCache>
            </c:numRef>
          </c:val>
          <c:extLst>
            <c:ext xmlns:c16="http://schemas.microsoft.com/office/drawing/2014/chart" uri="{C3380CC4-5D6E-409C-BE32-E72D297353CC}">
              <c16:uniqueId val="{00000002-729B-41CF-9466-999F5C4DF5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9B-41CF-9466-999F5C4DF5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9B-41CF-9466-999F5C4DF5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272</c:v>
                </c:pt>
                <c:pt idx="3">
                  <c:v>211</c:v>
                </c:pt>
                <c:pt idx="6">
                  <c:v>140</c:v>
                </c:pt>
                <c:pt idx="9">
                  <c:v>134</c:v>
                </c:pt>
                <c:pt idx="12">
                  <c:v>123</c:v>
                </c:pt>
              </c:numCache>
            </c:numRef>
          </c:val>
          <c:extLst>
            <c:ext xmlns:c16="http://schemas.microsoft.com/office/drawing/2014/chart" uri="{C3380CC4-5D6E-409C-BE32-E72D297353CC}">
              <c16:uniqueId val="{00000005-729B-41CF-9466-999F5C4DF5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783</c:v>
                </c:pt>
                <c:pt idx="3">
                  <c:v>739</c:v>
                </c:pt>
                <c:pt idx="6">
                  <c:v>716</c:v>
                </c:pt>
                <c:pt idx="9">
                  <c:v>665</c:v>
                </c:pt>
                <c:pt idx="12">
                  <c:v>627</c:v>
                </c:pt>
              </c:numCache>
            </c:numRef>
          </c:val>
          <c:extLst>
            <c:ext xmlns:c16="http://schemas.microsoft.com/office/drawing/2014/chart" uri="{C3380CC4-5D6E-409C-BE32-E72D297353CC}">
              <c16:uniqueId val="{00000006-729B-41CF-9466-999F5C4DF5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10</c:v>
                </c:pt>
                <c:pt idx="6">
                  <c:v>35</c:v>
                </c:pt>
                <c:pt idx="9">
                  <c:v>189</c:v>
                </c:pt>
                <c:pt idx="12">
                  <c:v>360</c:v>
                </c:pt>
              </c:numCache>
            </c:numRef>
          </c:val>
          <c:extLst>
            <c:ext xmlns:c16="http://schemas.microsoft.com/office/drawing/2014/chart" uri="{C3380CC4-5D6E-409C-BE32-E72D297353CC}">
              <c16:uniqueId val="{00000007-729B-41CF-9466-999F5C4DF5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4205</c:v>
                </c:pt>
                <c:pt idx="3">
                  <c:v>4025</c:v>
                </c:pt>
                <c:pt idx="6">
                  <c:v>3818</c:v>
                </c:pt>
                <c:pt idx="9">
                  <c:v>3607</c:v>
                </c:pt>
                <c:pt idx="12">
                  <c:v>3440</c:v>
                </c:pt>
              </c:numCache>
            </c:numRef>
          </c:val>
          <c:extLst>
            <c:ext xmlns:c16="http://schemas.microsoft.com/office/drawing/2014/chart" uri="{C3380CC4-5D6E-409C-BE32-E72D297353CC}">
              <c16:uniqueId val="{00000008-729B-41CF-9466-999F5C4DF5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327</c:v>
                </c:pt>
                <c:pt idx="3">
                  <c:v>277</c:v>
                </c:pt>
                <c:pt idx="6">
                  <c:v>227</c:v>
                </c:pt>
                <c:pt idx="9">
                  <c:v>177</c:v>
                </c:pt>
                <c:pt idx="12">
                  <c:v>127</c:v>
                </c:pt>
              </c:numCache>
            </c:numRef>
          </c:val>
          <c:extLst>
            <c:ext xmlns:c16="http://schemas.microsoft.com/office/drawing/2014/chart" uri="{C3380CC4-5D6E-409C-BE32-E72D297353CC}">
              <c16:uniqueId val="{00000009-729B-41CF-9466-999F5C4DF5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4065</c:v>
                </c:pt>
                <c:pt idx="3">
                  <c:v>5077</c:v>
                </c:pt>
                <c:pt idx="6">
                  <c:v>6046</c:v>
                </c:pt>
                <c:pt idx="9">
                  <c:v>5977</c:v>
                </c:pt>
                <c:pt idx="12">
                  <c:v>5905</c:v>
                </c:pt>
              </c:numCache>
            </c:numRef>
          </c:val>
          <c:extLst>
            <c:ext xmlns:c16="http://schemas.microsoft.com/office/drawing/2014/chart" uri="{C3380CC4-5D6E-409C-BE32-E72D297353CC}">
              <c16:uniqueId val="{0000000A-729B-41CF-9466-999F5C4DF5CF}"/>
            </c:ext>
          </c:extLst>
        </c:ser>
        <c:dLbls>
          <c:showLegendKey val="0"/>
          <c:showVal val="0"/>
          <c:showCatName val="0"/>
          <c:showSerName val="0"/>
          <c:showPercent val="0"/>
          <c:showBubbleSize val="0"/>
        </c:dLbls>
        <c:gapWidth val="100"/>
        <c:overlap val="100"/>
        <c:axId val="254468736"/>
        <c:axId val="254469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1553</c:v>
                </c:pt>
                <c:pt idx="2">
                  <c:v>#N/A</c:v>
                </c:pt>
                <c:pt idx="3">
                  <c:v>#N/A</c:v>
                </c:pt>
                <c:pt idx="4">
                  <c:v>2290</c:v>
                </c:pt>
                <c:pt idx="5">
                  <c:v>#N/A</c:v>
                </c:pt>
                <c:pt idx="6">
                  <c:v>#N/A</c:v>
                </c:pt>
                <c:pt idx="7">
                  <c:v>2909</c:v>
                </c:pt>
                <c:pt idx="8">
                  <c:v>#N/A</c:v>
                </c:pt>
                <c:pt idx="9">
                  <c:v>#N/A</c:v>
                </c:pt>
                <c:pt idx="10">
                  <c:v>3040</c:v>
                </c:pt>
                <c:pt idx="11">
                  <c:v>#N/A</c:v>
                </c:pt>
                <c:pt idx="12">
                  <c:v>#N/A</c:v>
                </c:pt>
                <c:pt idx="13">
                  <c:v>3214</c:v>
                </c:pt>
                <c:pt idx="14">
                  <c:v>#N/A</c:v>
                </c:pt>
              </c:numCache>
            </c:numRef>
          </c:val>
          <c:smooth val="0"/>
          <c:extLst>
            <c:ext xmlns:c16="http://schemas.microsoft.com/office/drawing/2014/chart" uri="{C3380CC4-5D6E-409C-BE32-E72D297353CC}">
              <c16:uniqueId val="{0000000B-729B-41CF-9466-999F5C4DF5CF}"/>
            </c:ext>
          </c:extLst>
        </c:ser>
        <c:dLbls>
          <c:showLegendKey val="0"/>
          <c:showVal val="0"/>
          <c:showCatName val="0"/>
          <c:showSerName val="0"/>
          <c:showPercent val="0"/>
          <c:showBubbleSize val="0"/>
        </c:dLbls>
        <c:marker val="1"/>
        <c:smooth val="0"/>
        <c:axId val="254468736"/>
        <c:axId val="254469128"/>
      </c:lineChart>
      <c:catAx>
        <c:axId val="2544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469128"/>
        <c:crosses val="autoZero"/>
        <c:auto val="1"/>
        <c:lblAlgn val="ctr"/>
        <c:lblOffset val="100"/>
        <c:tickLblSkip val="1"/>
        <c:tickMarkSkip val="1"/>
        <c:noMultiLvlLbl val="0"/>
      </c:catAx>
      <c:valAx>
        <c:axId val="25446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6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912</c:v>
                </c:pt>
                <c:pt idx="1">
                  <c:v>947</c:v>
                </c:pt>
                <c:pt idx="2">
                  <c:v>857</c:v>
                </c:pt>
              </c:numCache>
            </c:numRef>
          </c:val>
          <c:extLst>
            <c:ext xmlns:c16="http://schemas.microsoft.com/office/drawing/2014/chart" uri="{C3380CC4-5D6E-409C-BE32-E72D297353CC}">
              <c16:uniqueId val="{00000000-B26A-4A41-A131-B139701720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159</c:v>
                </c:pt>
                <c:pt idx="1">
                  <c:v>172</c:v>
                </c:pt>
                <c:pt idx="2">
                  <c:v>252</c:v>
                </c:pt>
              </c:numCache>
            </c:numRef>
          </c:val>
          <c:extLst>
            <c:ext xmlns:c16="http://schemas.microsoft.com/office/drawing/2014/chart" uri="{C3380CC4-5D6E-409C-BE32-E72D297353CC}">
              <c16:uniqueId val="{00000001-B26A-4A41-A131-B139701720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1027</c:v>
                </c:pt>
                <c:pt idx="1">
                  <c:v>717</c:v>
                </c:pt>
                <c:pt idx="2">
                  <c:v>606</c:v>
                </c:pt>
              </c:numCache>
            </c:numRef>
          </c:val>
          <c:extLst>
            <c:ext xmlns:c16="http://schemas.microsoft.com/office/drawing/2014/chart" uri="{C3380CC4-5D6E-409C-BE32-E72D297353CC}">
              <c16:uniqueId val="{00000002-B26A-4A41-A131-B139701720F8}"/>
            </c:ext>
          </c:extLst>
        </c:ser>
        <c:dLbls>
          <c:showLegendKey val="0"/>
          <c:showVal val="0"/>
          <c:showCatName val="0"/>
          <c:showSerName val="0"/>
          <c:showPercent val="0"/>
          <c:showBubbleSize val="0"/>
        </c:dLbls>
        <c:gapWidth val="120"/>
        <c:overlap val="100"/>
        <c:axId val="406548776"/>
        <c:axId val="406548384"/>
      </c:barChart>
      <c:catAx>
        <c:axId val="40654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548384"/>
        <c:crosses val="autoZero"/>
        <c:auto val="1"/>
        <c:lblAlgn val="ctr"/>
        <c:lblOffset val="100"/>
        <c:tickLblSkip val="1"/>
        <c:tickMarkSkip val="1"/>
        <c:noMultiLvlLbl val="0"/>
      </c:catAx>
      <c:valAx>
        <c:axId val="40654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54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11,421
11,372
31.15
5,409,990
5,135,523
263,960
3,005,031
5,904,977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近年はほぼ横ばいの状況であり、県平均を</a:t>
          </a:r>
          <a:r>
            <a:rPr kumimoji="1" lang="en-US" altLang="ja-JP" sz="1300">
              <a:solidFill>
                <a:schemeClr val="dk1"/>
              </a:solidFill>
              <a:effectLst/>
              <a:latin typeface="+mn-lt"/>
              <a:ea typeface="+mn-ea"/>
              <a:cs typeface="+mn-cs"/>
            </a:rPr>
            <a:t>0.02</a:t>
          </a:r>
          <a:r>
            <a:rPr kumimoji="1" lang="ja-JP" altLang="ja-JP" sz="1300">
              <a:solidFill>
                <a:schemeClr val="dk1"/>
              </a:solidFill>
              <a:effectLst/>
              <a:latin typeface="+mn-lt"/>
              <a:ea typeface="+mn-ea"/>
              <a:cs typeface="+mn-cs"/>
            </a:rPr>
            <a:t>ポイント上回っているものの、全国平均は大きく下回っている。</a:t>
          </a:r>
          <a:endParaRPr lang="ja-JP" altLang="ja-JP" sz="1300">
            <a:effectLst/>
          </a:endParaRPr>
        </a:p>
        <a:p>
          <a:r>
            <a:rPr kumimoji="1" lang="ja-JP" altLang="ja-JP" sz="1300">
              <a:solidFill>
                <a:schemeClr val="dk1"/>
              </a:solidFill>
              <a:effectLst/>
              <a:latin typeface="+mn-lt"/>
              <a:ea typeface="+mn-ea"/>
              <a:cs typeface="+mn-cs"/>
            </a:rPr>
            <a:t>　町税の徴収率向上、滞納処分対策などに取り組んでいるが、財政基盤が強いとは言えないため、今後も行財政改革実施計画に基づき、財政の健全化、基盤強化に努める。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歳入では、地方消費税交付金及び交付税が大幅な減となった一方で、歳出では、委託料等にかかる物件費や大雪のために除雪にかかる経費が例年より増加したこと、</a:t>
          </a:r>
          <a:r>
            <a:rPr kumimoji="1" lang="ja-JP" altLang="en-US" sz="1300" b="0" i="0" baseline="0">
              <a:solidFill>
                <a:schemeClr val="dk1"/>
              </a:solidFill>
              <a:effectLst/>
              <a:latin typeface="+mn-lt"/>
              <a:ea typeface="+mn-ea"/>
              <a:cs typeface="+mn-cs"/>
            </a:rPr>
            <a:t>学校施設への冷暖房設備が完備され光熱水費が大幅に増加したこと</a:t>
          </a:r>
          <a:r>
            <a:rPr kumimoji="1" lang="ja-JP" altLang="ja-JP" sz="1300" b="0" i="0" baseline="0">
              <a:solidFill>
                <a:schemeClr val="dk1"/>
              </a:solidFill>
              <a:effectLst/>
              <a:latin typeface="+mn-lt"/>
              <a:ea typeface="+mn-ea"/>
              <a:cs typeface="+mn-cs"/>
            </a:rPr>
            <a:t>などの</a:t>
          </a:r>
          <a:r>
            <a:rPr kumimoji="1" lang="ja-JP" altLang="en-US" sz="1300" b="0" i="0" baseline="0">
              <a:solidFill>
                <a:schemeClr val="dk1"/>
              </a:solidFill>
              <a:effectLst/>
              <a:latin typeface="+mn-lt"/>
              <a:ea typeface="+mn-ea"/>
              <a:cs typeface="+mn-cs"/>
            </a:rPr>
            <a:t>影響が継続しており</a:t>
          </a:r>
          <a:r>
            <a:rPr kumimoji="1" lang="ja-JP" altLang="ja-JP" sz="1300" b="0" i="0" baseline="0">
              <a:solidFill>
                <a:schemeClr val="dk1"/>
              </a:solidFill>
              <a:effectLst/>
              <a:latin typeface="+mn-lt"/>
              <a:ea typeface="+mn-ea"/>
              <a:cs typeface="+mn-cs"/>
            </a:rPr>
            <a:t>前年比</a:t>
          </a:r>
          <a:r>
            <a:rPr kumimoji="1" lang="ja-JP" altLang="en-US" sz="1300" b="0" i="0" baseline="0">
              <a:solidFill>
                <a:schemeClr val="dk1"/>
              </a:solidFill>
              <a:effectLst/>
              <a:latin typeface="+mn-lt"/>
              <a:ea typeface="+mn-ea"/>
              <a:cs typeface="+mn-cs"/>
            </a:rPr>
            <a:t>で若干良化したものの</a:t>
          </a:r>
          <a:r>
            <a:rPr kumimoji="1" lang="en-US" altLang="ja-JP" sz="1300" b="0" i="0" baseline="0">
              <a:solidFill>
                <a:schemeClr val="dk1"/>
              </a:solidFill>
              <a:effectLst/>
              <a:latin typeface="+mn-lt"/>
              <a:ea typeface="+mn-ea"/>
              <a:cs typeface="+mn-cs"/>
            </a:rPr>
            <a:t>0.2</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に留ま</a:t>
          </a:r>
          <a:r>
            <a:rPr kumimoji="1" lang="ja-JP" altLang="ja-JP" sz="1300" b="0" i="0" baseline="0">
              <a:solidFill>
                <a:schemeClr val="dk1"/>
              </a:solidFill>
              <a:effectLst/>
              <a:latin typeface="+mn-lt"/>
              <a:ea typeface="+mn-ea"/>
              <a:cs typeface="+mn-cs"/>
            </a:rPr>
            <a:t>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今後は経常的な経費の削減に取り組み、加えて町税の徴収率向上などに努めていく。</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68</xdr:row>
      <xdr:rowOff>5080</xdr:rowOff>
    </xdr:from>
    <xdr:to>
      <xdr:col>23</xdr:col>
      <xdr:colOff>133350</xdr:colOff>
      <xdr:row>68</xdr:row>
      <xdr:rowOff>21167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6636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68</xdr:row>
      <xdr:rowOff>21167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6391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109220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639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109220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6847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125730</xdr:rowOff>
    </xdr:from>
    <xdr:to>
      <xdr:col>23</xdr:col>
      <xdr:colOff>184150</xdr:colOff>
      <xdr:row>68</xdr:row>
      <xdr:rowOff>55880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21607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5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141817</xdr:rowOff>
    </xdr:from>
    <xdr:to>
      <xdr:col>19</xdr:col>
      <xdr:colOff>184150</xdr:colOff>
      <xdr:row>68</xdr:row>
      <xdr:rowOff>71967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56744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県平均を下回っているものの、増加傾向が続いており、昨年度比は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類似団体内順位ではそれでも上位の水準を保っているが、要因としては消防業務を委託していること、ごみ処理業務を一部事務組合で行っていることが挙げられる。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今後も行財政改革実施計画に基づく定員管理の適正化、事務事業の見直し、指定管理者制度を活用した管理委託料の節減等に努めていく。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39625</xdr:rowOff>
    </xdr:from>
    <xdr:to>
      <xdr:col>23</xdr:col>
      <xdr:colOff>133350</xdr:colOff>
      <xdr:row>81</xdr:row>
      <xdr:rowOff>82964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7075"/>
          <a:ext cx="8382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10111</xdr:rowOff>
    </xdr:from>
    <xdr:to>
      <xdr:col>19</xdr:col>
      <xdr:colOff>133350</xdr:colOff>
      <xdr:row>81</xdr:row>
      <xdr:rowOff>39625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7561"/>
          <a:ext cx="889000" cy="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3487</xdr:rowOff>
    </xdr:from>
    <xdr:to>
      <xdr:col>15</xdr:col>
      <xdr:colOff>82550</xdr:colOff>
      <xdr:row>81</xdr:row>
      <xdr:rowOff>10111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0937"/>
          <a:ext cx="889000" cy="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148306</xdr:rowOff>
    </xdr:from>
    <xdr:to>
      <xdr:col>11</xdr:col>
      <xdr:colOff>31750</xdr:colOff>
      <xdr:row>81</xdr:row>
      <xdr:rowOff>3487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4306"/>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32164</xdr:rowOff>
    </xdr:from>
    <xdr:to>
      <xdr:col>23</xdr:col>
      <xdr:colOff>184150</xdr:colOff>
      <xdr:row>81</xdr:row>
      <xdr:rowOff>133764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48691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160275</xdr:rowOff>
    </xdr:from>
    <xdr:to>
      <xdr:col>19</xdr:col>
      <xdr:colOff>184150</xdr:colOff>
      <xdr:row>81</xdr:row>
      <xdr:rowOff>90425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100602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130761</xdr:rowOff>
    </xdr:from>
    <xdr:to>
      <xdr:col>15</xdr:col>
      <xdr:colOff>133350</xdr:colOff>
      <xdr:row>81</xdr:row>
      <xdr:rowOff>60911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71088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124137</xdr:rowOff>
    </xdr:from>
    <xdr:to>
      <xdr:col>11</xdr:col>
      <xdr:colOff>82550</xdr:colOff>
      <xdr:row>81</xdr:row>
      <xdr:rowOff>54287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64464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97506</xdr:rowOff>
    </xdr:from>
    <xdr:to>
      <xdr:col>7</xdr:col>
      <xdr:colOff>31750</xdr:colOff>
      <xdr:row>81</xdr:row>
      <xdr:rowOff>27656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37833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前年と同率であり、全国町村平均と比較すると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ポイント大きく、類似団体内の順位は下位に位置している。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当町は職員数が少なく、退職に伴う経験年数階層における職員の分布が数値に大きく影響するが、行財政改革実施計画に基づき、給与水準の適正化に努める。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「ラスパイレス指数」は、地方公務員給与実態調査に基づくものであるが、当該資料作成時点（平成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年１月末時点）において、平成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89</xdr:row>
      <xdr:rowOff>2822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607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144639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も数値は増加したものの、いまだ類似団体の中では上位の数値である。現在は行財政改革実施計画における目標値を上回る削減となっているが、業務量の増大や団塊の世代に属する職員が退職する中で、若い職員が多くなってきていること等を勘案し、定員管理を検討して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117221</xdr:rowOff>
    </xdr:from>
    <xdr:to>
      <xdr:col>81</xdr:col>
      <xdr:colOff>44450</xdr:colOff>
      <xdr:row>59</xdr:row>
      <xdr:rowOff>127677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32771"/>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117221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19175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77005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19175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77005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65207"/>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76877</xdr:rowOff>
    </xdr:from>
    <xdr:to>
      <xdr:col>81</xdr:col>
      <xdr:colOff>95250</xdr:colOff>
      <xdr:row>60</xdr:row>
      <xdr:rowOff>7027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93404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66421</xdr:rowOff>
    </xdr:from>
    <xdr:to>
      <xdr:col>77</xdr:col>
      <xdr:colOff>95250</xdr:colOff>
      <xdr:row>59</xdr:row>
      <xdr:rowOff>168021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5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26205</xdr:rowOff>
    </xdr:from>
    <xdr:to>
      <xdr:col>68</xdr:col>
      <xdr:colOff>203200</xdr:colOff>
      <xdr:row>59</xdr:row>
      <xdr:rowOff>127805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137982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1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170307</xdr:rowOff>
    </xdr:from>
    <xdr:to>
      <xdr:col>64</xdr:col>
      <xdr:colOff>152400</xdr:colOff>
      <xdr:row>59</xdr:row>
      <xdr:rowOff>100457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110634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高利率の起債の繰上償還や大規模事業の抑制などを行っていたが、前年度から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原因としては、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までの中山中学校建設事業により、多額の建設地方債を発行しているため公債費が増加しており、次年度以降もより悪化するものと見込まれるうえ、</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も多額の起債が予定されていることから、今後はより一層、事業実施にあたっては、その必要性を十分に勘案し、財源については補助金等を積極的に活用することで、新たな起債の抑制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年度から中山中学校建設事業が開始されたことにより、中山中学校整備基金の取り崩しと建設地方債を発行したことによる地方債残高の増のため近年は悪化する傾向にあり、今年度も昨年度比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の悪化となっている。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中学校建設事業は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年度で繰越事業を含め全て完了したものの、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年度にも多額の起債が予定されており将来負担比率は一層の悪化が懸念される。他の起債の抑制、各基金の取り崩しを控えるなどの対策をし、改善に努めていく。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133045</xdr:rowOff>
    </xdr:from>
    <xdr:to>
      <xdr:col>81</xdr:col>
      <xdr:colOff>44450</xdr:colOff>
      <xdr:row>21</xdr:row>
      <xdr:rowOff>43637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562045"/>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68377</xdr:rowOff>
    </xdr:from>
    <xdr:to>
      <xdr:col>77</xdr:col>
      <xdr:colOff>44450</xdr:colOff>
      <xdr:row>20</xdr:row>
      <xdr:rowOff>133045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497377"/>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55474</xdr:rowOff>
    </xdr:from>
    <xdr:to>
      <xdr:col>72</xdr:col>
      <xdr:colOff>203200</xdr:colOff>
      <xdr:row>20</xdr:row>
      <xdr:rowOff>68377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313024"/>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115570</xdr:rowOff>
    </xdr:from>
    <xdr:to>
      <xdr:col>68</xdr:col>
      <xdr:colOff>152400</xdr:colOff>
      <xdr:row>19</xdr:row>
      <xdr:rowOff>55474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030220"/>
          <a:ext cx="889000" cy="2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164287</xdr:rowOff>
    </xdr:from>
    <xdr:to>
      <xdr:col>81</xdr:col>
      <xdr:colOff>95250</xdr:colOff>
      <xdr:row>21</xdr:row>
      <xdr:rowOff>94437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5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136364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82245</xdr:rowOff>
    </xdr:from>
    <xdr:to>
      <xdr:col>77</xdr:col>
      <xdr:colOff>95250</xdr:colOff>
      <xdr:row>21</xdr:row>
      <xdr:rowOff>12395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5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168622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9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17577</xdr:rowOff>
    </xdr:from>
    <xdr:to>
      <xdr:col>73</xdr:col>
      <xdr:colOff>44450</xdr:colOff>
      <xdr:row>20</xdr:row>
      <xdr:rowOff>119177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103954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5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4674</xdr:rowOff>
    </xdr:from>
    <xdr:to>
      <xdr:col>68</xdr:col>
      <xdr:colOff>203200</xdr:colOff>
      <xdr:row>19</xdr:row>
      <xdr:rowOff>106274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91051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64770</xdr:rowOff>
    </xdr:from>
    <xdr:to>
      <xdr:col>64</xdr:col>
      <xdr:colOff>152400</xdr:colOff>
      <xdr:row>17</xdr:row>
      <xdr:rowOff>166370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151147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11,421
11,372
31.15
5,409,990
5,135,523
263,960
3,005,031
5,904,977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行財政改革による職員数の減少、特別職給与の削減等により、昨年度比は増となったものの、平均的な状況である。人口千人当たり職員数は類似団体より内でも上位であることから、これまでは職員の年齢構成が高年齢層に偏っていたことにより高い数値となっていたが、団塊の世代に属する職員が退職する中で、若い職員が多くなってきていることにより、今後は減少していくものと推測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となっているものの、近年は上昇傾向が続いており、物価、人件費、燃料単価などの値上がりが要因の一つに挙げられる。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また、職員数削減により委託事業が増えていることも増加要因の一つとなっている。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今後も物価上昇は続くと見込まれるが、物件費の精査を行いながら、抑制に努めていく。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1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扶助費は年々増加しており、要因としては高齢化による医療費等の増や子育て世帯への支援充実などが挙げられる。また、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年度から子育て世帯への支援策として、中学校</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年生までの医療費無料化を町単独事業として実施しており、今後も増加傾向は続くと見込んでいる。町財政を圧迫しないよう、適正な管理に努める。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が類似団体を大きく上回っているのは、特別会計に対する繰出金が主な要因である。高齢化に伴う介護保険、後期高齢者医療特別会計への繰出金の増加や、公共下水道特別会計の資本費平準化債償還に伴う繰出金が必要となっている。下水道事業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年度に料金を改定しているが、今後も定期的に料金の見直しを検討し、歳入の確保に努める。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9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59</xdr:row>
      <xdr:rowOff>8890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34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81280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3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減となってはいるものの、近年は上昇傾向が続いており、今後も増加が見込まれる。増加の要因は、消防業務委託が開始され、その負担金が年々増加傾向にあること及びごみ処理業務を行っている一部事務組合による新清掃工場建設事業に伴い、負担金の支出が増となったことである。しばらくは数値のさらなる増加は避けられない状況にあると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122101</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5671800" y="640043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122101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6282872"/>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36</xdr:row>
      <xdr:rowOff>136797</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6282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36</xdr:row>
      <xdr:rowOff>136797</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6263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22514</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61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11628</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618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152054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繰上償還を実施してきた結果、地方債残高が減少し、公債費の比率は改善傾向であったが、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年度までの中山中学校建設事業により、多額の建設地方債を発行しているため公債費が増加していくものと見込まれる。さらに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年度にも多額の起債を予定しており、今後はさらに比率が急激に上昇すると見込まれることから、新たな起債の抑制を図る必要がある。</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983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28702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公債費以外の比率は、類似団体平均を上回る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前年度よりも減となってはいるものの類似団体順位は下位となっており、特に物件費、補助費の抑制や歳入の確保に努めていく。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915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79</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12063"/>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206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161289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394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76216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78453</xdr:rowOff>
    </xdr:from>
    <xdr:to>
      <xdr:col>29</xdr:col>
      <xdr:colOff>127000</xdr:colOff>
      <xdr:row>19</xdr:row>
      <xdr:rowOff>95971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83628"/>
          <a:ext cx="647700" cy="1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95971</xdr:rowOff>
    </xdr:from>
    <xdr:to>
      <xdr:col>26</xdr:col>
      <xdr:colOff>50800</xdr:colOff>
      <xdr:row>19</xdr:row>
      <xdr:rowOff>103980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1146"/>
          <a:ext cx="698500" cy="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103980</xdr:rowOff>
    </xdr:from>
    <xdr:to>
      <xdr:col>22</xdr:col>
      <xdr:colOff>114300</xdr:colOff>
      <xdr:row>19</xdr:row>
      <xdr:rowOff>111836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9155"/>
          <a:ext cx="698500" cy="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111836</xdr:rowOff>
    </xdr:from>
    <xdr:to>
      <xdr:col>18</xdr:col>
      <xdr:colOff>177800</xdr:colOff>
      <xdr:row>19</xdr:row>
      <xdr:rowOff>124325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7011"/>
          <a:ext cx="698500" cy="12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27653</xdr:rowOff>
    </xdr:from>
    <xdr:to>
      <xdr:col>29</xdr:col>
      <xdr:colOff>177800</xdr:colOff>
      <xdr:row>19</xdr:row>
      <xdr:rowOff>129253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171180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0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45171</xdr:rowOff>
    </xdr:from>
    <xdr:to>
      <xdr:col>26</xdr:col>
      <xdr:colOff>101600</xdr:colOff>
      <xdr:row>19</xdr:row>
      <xdr:rowOff>146771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131548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53180</xdr:rowOff>
    </xdr:from>
    <xdr:to>
      <xdr:col>22</xdr:col>
      <xdr:colOff>165100</xdr:colOff>
      <xdr:row>19</xdr:row>
      <xdr:rowOff>154780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61036</xdr:rowOff>
    </xdr:from>
    <xdr:to>
      <xdr:col>19</xdr:col>
      <xdr:colOff>38100</xdr:colOff>
      <xdr:row>19</xdr:row>
      <xdr:rowOff>162636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73525</xdr:rowOff>
    </xdr:from>
    <xdr:to>
      <xdr:col>15</xdr:col>
      <xdr:colOff>101600</xdr:colOff>
      <xdr:row>20</xdr:row>
      <xdr:rowOff>3675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159902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14346</xdr:rowOff>
    </xdr:from>
    <xdr:to>
      <xdr:col>29</xdr:col>
      <xdr:colOff>127000</xdr:colOff>
      <xdr:row>36</xdr:row>
      <xdr:rowOff>20427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67596"/>
          <a:ext cx="6477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20427</xdr:rowOff>
    </xdr:from>
    <xdr:to>
      <xdr:col>26</xdr:col>
      <xdr:colOff>50800</xdr:colOff>
      <xdr:row>36</xdr:row>
      <xdr:rowOff>40521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3677"/>
          <a:ext cx="698500" cy="20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40521</xdr:rowOff>
    </xdr:from>
    <xdr:to>
      <xdr:col>22</xdr:col>
      <xdr:colOff>114300</xdr:colOff>
      <xdr:row>36</xdr:row>
      <xdr:rowOff>74422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93771"/>
          <a:ext cx="698500" cy="33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6825</xdr:rowOff>
    </xdr:from>
    <xdr:to>
      <xdr:col>18</xdr:col>
      <xdr:colOff>177800</xdr:colOff>
      <xdr:row>36</xdr:row>
      <xdr:rowOff>74422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60075"/>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306446</xdr:rowOff>
    </xdr:from>
    <xdr:to>
      <xdr:col>29</xdr:col>
      <xdr:colOff>177800</xdr:colOff>
      <xdr:row>36</xdr:row>
      <xdr:rowOff>65146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278523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312527</xdr:rowOff>
    </xdr:from>
    <xdr:to>
      <xdr:col>26</xdr:col>
      <xdr:colOff>101600</xdr:colOff>
      <xdr:row>36</xdr:row>
      <xdr:rowOff>71227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56004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0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332621</xdr:rowOff>
    </xdr:from>
    <xdr:to>
      <xdr:col>22</xdr:col>
      <xdr:colOff>165100</xdr:colOff>
      <xdr:row>36</xdr:row>
      <xdr:rowOff>91321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76098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23622</xdr:rowOff>
    </xdr:from>
    <xdr:to>
      <xdr:col>19</xdr:col>
      <xdr:colOff>38100</xdr:colOff>
      <xdr:row>36</xdr:row>
      <xdr:rowOff>125222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298925</xdr:rowOff>
    </xdr:from>
    <xdr:to>
      <xdr:col>15</xdr:col>
      <xdr:colOff>101600</xdr:colOff>
      <xdr:row>36</xdr:row>
      <xdr:rowOff>57625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42402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11,421
11,372
31.15
5,409,990
5,135,523
263,960
3,005,031
5,904,977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113478</xdr:rowOff>
    </xdr:from>
    <xdr:to>
      <xdr:col>24</xdr:col>
      <xdr:colOff>63500</xdr:colOff>
      <xdr:row>37</xdr:row>
      <xdr:rowOff>135490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57128"/>
          <a:ext cx="838200" cy="2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134109</xdr:rowOff>
    </xdr:from>
    <xdr:to>
      <xdr:col>19</xdr:col>
      <xdr:colOff>177800</xdr:colOff>
      <xdr:row>37</xdr:row>
      <xdr:rowOff>135490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77759"/>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134109</xdr:rowOff>
    </xdr:from>
    <xdr:to>
      <xdr:col>15</xdr:col>
      <xdr:colOff>50800</xdr:colOff>
      <xdr:row>37</xdr:row>
      <xdr:rowOff>141500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7775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141500</xdr:rowOff>
    </xdr:from>
    <xdr:to>
      <xdr:col>10</xdr:col>
      <xdr:colOff>114300</xdr:colOff>
      <xdr:row>37</xdr:row>
      <xdr:rowOff>159103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85150"/>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153735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62678</xdr:rowOff>
    </xdr:from>
    <xdr:to>
      <xdr:col>24</xdr:col>
      <xdr:colOff>114300</xdr:colOff>
      <xdr:row>37</xdr:row>
      <xdr:rowOff>164278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0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41105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8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84690</xdr:rowOff>
    </xdr:from>
    <xdr:to>
      <xdr:col>20</xdr:col>
      <xdr:colOff>38100</xdr:colOff>
      <xdr:row>38</xdr:row>
      <xdr:rowOff>14839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28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5967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83309</xdr:rowOff>
    </xdr:from>
    <xdr:to>
      <xdr:col>15</xdr:col>
      <xdr:colOff>101600</xdr:colOff>
      <xdr:row>38</xdr:row>
      <xdr:rowOff>13459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1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90700</xdr:rowOff>
    </xdr:from>
    <xdr:to>
      <xdr:col>10</xdr:col>
      <xdr:colOff>165100</xdr:colOff>
      <xdr:row>38</xdr:row>
      <xdr:rowOff>20850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11977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108302</xdr:rowOff>
    </xdr:from>
    <xdr:to>
      <xdr:col>6</xdr:col>
      <xdr:colOff>38100</xdr:colOff>
      <xdr:row>38</xdr:row>
      <xdr:rowOff>38452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29580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4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96868</xdr:rowOff>
    </xdr:from>
    <xdr:to>
      <xdr:col>24</xdr:col>
      <xdr:colOff>63500</xdr:colOff>
      <xdr:row>58</xdr:row>
      <xdr:rowOff>156076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40968"/>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156076</xdr:rowOff>
    </xdr:from>
    <xdr:to>
      <xdr:col>19</xdr:col>
      <xdr:colOff>177800</xdr:colOff>
      <xdr:row>59</xdr:row>
      <xdr:rowOff>5954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100176"/>
          <a:ext cx="889000" cy="2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5954</xdr:rowOff>
    </xdr:from>
    <xdr:to>
      <xdr:col>15</xdr:col>
      <xdr:colOff>50800</xdr:colOff>
      <xdr:row>59</xdr:row>
      <xdr:rowOff>33554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21504"/>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33554</xdr:rowOff>
    </xdr:from>
    <xdr:to>
      <xdr:col>10</xdr:col>
      <xdr:colOff>114300</xdr:colOff>
      <xdr:row>59</xdr:row>
      <xdr:rowOff>39710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49104"/>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46068</xdr:rowOff>
    </xdr:from>
    <xdr:to>
      <xdr:col>24</xdr:col>
      <xdr:colOff>114300</xdr:colOff>
      <xdr:row>58</xdr:row>
      <xdr:rowOff>147668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24495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105276</xdr:rowOff>
    </xdr:from>
    <xdr:to>
      <xdr:col>20</xdr:col>
      <xdr:colOff>38100</xdr:colOff>
      <xdr:row>59</xdr:row>
      <xdr:rowOff>35426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26553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126604</xdr:rowOff>
    </xdr:from>
    <xdr:to>
      <xdr:col>15</xdr:col>
      <xdr:colOff>101600</xdr:colOff>
      <xdr:row>59</xdr:row>
      <xdr:rowOff>56754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7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47881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154204</xdr:rowOff>
    </xdr:from>
    <xdr:to>
      <xdr:col>10</xdr:col>
      <xdr:colOff>165100</xdr:colOff>
      <xdr:row>59</xdr:row>
      <xdr:rowOff>84354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75481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160360</xdr:rowOff>
    </xdr:from>
    <xdr:to>
      <xdr:col>6</xdr:col>
      <xdr:colOff>38100</xdr:colOff>
      <xdr:row>59</xdr:row>
      <xdr:rowOff>90510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81637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62596</xdr:rowOff>
    </xdr:from>
    <xdr:to>
      <xdr:col>24</xdr:col>
      <xdr:colOff>63500</xdr:colOff>
      <xdr:row>78</xdr:row>
      <xdr:rowOff>73799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35696"/>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73799</xdr:rowOff>
    </xdr:from>
    <xdr:to>
      <xdr:col>19</xdr:col>
      <xdr:colOff>177800</xdr:colOff>
      <xdr:row>78</xdr:row>
      <xdr:rowOff>153270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46899"/>
          <a:ext cx="8890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106406</xdr:rowOff>
    </xdr:from>
    <xdr:to>
      <xdr:col>15</xdr:col>
      <xdr:colOff>50800</xdr:colOff>
      <xdr:row>78</xdr:row>
      <xdr:rowOff>153270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79506"/>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106406</xdr:rowOff>
    </xdr:from>
    <xdr:to>
      <xdr:col>10</xdr:col>
      <xdr:colOff>114300</xdr:colOff>
      <xdr:row>78</xdr:row>
      <xdr:rowOff>168815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9506"/>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11796</xdr:rowOff>
    </xdr:from>
    <xdr:to>
      <xdr:col>24</xdr:col>
      <xdr:colOff>114300</xdr:colOff>
      <xdr:row>78</xdr:row>
      <xdr:rowOff>113396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34673</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22999</xdr:rowOff>
    </xdr:from>
    <xdr:to>
      <xdr:col>20</xdr:col>
      <xdr:colOff>38100</xdr:colOff>
      <xdr:row>78</xdr:row>
      <xdr:rowOff>124599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141126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317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102470</xdr:rowOff>
    </xdr:from>
    <xdr:to>
      <xdr:col>15</xdr:col>
      <xdr:colOff>101600</xdr:colOff>
      <xdr:row>79</xdr:row>
      <xdr:rowOff>32620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49147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55606</xdr:rowOff>
    </xdr:from>
    <xdr:to>
      <xdr:col>10</xdr:col>
      <xdr:colOff>165100</xdr:colOff>
      <xdr:row>78</xdr:row>
      <xdr:rowOff>157206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32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118015</xdr:rowOff>
    </xdr:from>
    <xdr:to>
      <xdr:col>6</xdr:col>
      <xdr:colOff>38100</xdr:colOff>
      <xdr:row>79</xdr:row>
      <xdr:rowOff>48165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64692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61595</xdr:rowOff>
    </xdr:from>
    <xdr:to>
      <xdr:col>24</xdr:col>
      <xdr:colOff>63500</xdr:colOff>
      <xdr:row>98</xdr:row>
      <xdr:rowOff>92838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863695"/>
          <a:ext cx="8382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61595</xdr:rowOff>
    </xdr:from>
    <xdr:to>
      <xdr:col>19</xdr:col>
      <xdr:colOff>177800</xdr:colOff>
      <xdr:row>99</xdr:row>
      <xdr:rowOff>32086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63695"/>
          <a:ext cx="889000" cy="1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32086</xdr:rowOff>
    </xdr:from>
    <xdr:to>
      <xdr:col>15</xdr:col>
      <xdr:colOff>50800</xdr:colOff>
      <xdr:row>99</xdr:row>
      <xdr:rowOff>46679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7005636"/>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46679</xdr:rowOff>
    </xdr:from>
    <xdr:to>
      <xdr:col>10</xdr:col>
      <xdr:colOff>114300</xdr:colOff>
      <xdr:row>99</xdr:row>
      <xdr:rowOff>135489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20229"/>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42038</xdr:rowOff>
    </xdr:from>
    <xdr:to>
      <xdr:col>24</xdr:col>
      <xdr:colOff>114300</xdr:colOff>
      <xdr:row>98</xdr:row>
      <xdr:rowOff>143638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20465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8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10795</xdr:rowOff>
    </xdr:from>
    <xdr:to>
      <xdr:col>20</xdr:col>
      <xdr:colOff>38100</xdr:colOff>
      <xdr:row>98</xdr:row>
      <xdr:rowOff>112395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103522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0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152736</xdr:rowOff>
    </xdr:from>
    <xdr:to>
      <xdr:col>15</xdr:col>
      <xdr:colOff>101600</xdr:colOff>
      <xdr:row>99</xdr:row>
      <xdr:rowOff>82886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9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74013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167329</xdr:rowOff>
    </xdr:from>
    <xdr:to>
      <xdr:col>10</xdr:col>
      <xdr:colOff>165100</xdr:colOff>
      <xdr:row>99</xdr:row>
      <xdr:rowOff>97479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88606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84689</xdr:rowOff>
    </xdr:from>
    <xdr:to>
      <xdr:col>6</xdr:col>
      <xdr:colOff>38100</xdr:colOff>
      <xdr:row>100</xdr:row>
      <xdr:rowOff>14839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5966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95914</xdr:rowOff>
    </xdr:from>
    <xdr:to>
      <xdr:col>55</xdr:col>
      <xdr:colOff>0</xdr:colOff>
      <xdr:row>37</xdr:row>
      <xdr:rowOff>102150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39564"/>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95914</xdr:rowOff>
    </xdr:from>
    <xdr:to>
      <xdr:col>50</xdr:col>
      <xdr:colOff>114300</xdr:colOff>
      <xdr:row>37</xdr:row>
      <xdr:rowOff>105414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39564"/>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105414</xdr:rowOff>
    </xdr:from>
    <xdr:to>
      <xdr:col>45</xdr:col>
      <xdr:colOff>177800</xdr:colOff>
      <xdr:row>37</xdr:row>
      <xdr:rowOff>126670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9064"/>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126670</xdr:rowOff>
    </xdr:from>
    <xdr:to>
      <xdr:col>41</xdr:col>
      <xdr:colOff>50800</xdr:colOff>
      <xdr:row>37</xdr:row>
      <xdr:rowOff>131978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0320"/>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51350</xdr:rowOff>
    </xdr:from>
    <xdr:to>
      <xdr:col>55</xdr:col>
      <xdr:colOff>50800</xdr:colOff>
      <xdr:row>37</xdr:row>
      <xdr:rowOff>152950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137727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0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45114</xdr:rowOff>
    </xdr:from>
    <xdr:to>
      <xdr:col>50</xdr:col>
      <xdr:colOff>165100</xdr:colOff>
      <xdr:row>37</xdr:row>
      <xdr:rowOff>146714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137841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54614</xdr:rowOff>
    </xdr:from>
    <xdr:to>
      <xdr:col>46</xdr:col>
      <xdr:colOff>38100</xdr:colOff>
      <xdr:row>37</xdr:row>
      <xdr:rowOff>156214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75870</xdr:rowOff>
    </xdr:from>
    <xdr:to>
      <xdr:col>41</xdr:col>
      <xdr:colOff>101600</xdr:colOff>
      <xdr:row>38</xdr:row>
      <xdr:rowOff>6020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168597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81178</xdr:rowOff>
    </xdr:from>
    <xdr:to>
      <xdr:col>36</xdr:col>
      <xdr:colOff>165100</xdr:colOff>
      <xdr:row>38</xdr:row>
      <xdr:rowOff>11328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2455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110726</xdr:rowOff>
    </xdr:from>
    <xdr:to>
      <xdr:col>55</xdr:col>
      <xdr:colOff>0</xdr:colOff>
      <xdr:row>58</xdr:row>
      <xdr:rowOff>119845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54826"/>
          <a:ext cx="8382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50140</xdr:rowOff>
    </xdr:from>
    <xdr:to>
      <xdr:col>50</xdr:col>
      <xdr:colOff>114300</xdr:colOff>
      <xdr:row>58</xdr:row>
      <xdr:rowOff>110726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94240"/>
          <a:ext cx="889000" cy="6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50140</xdr:rowOff>
    </xdr:from>
    <xdr:to>
      <xdr:col>45</xdr:col>
      <xdr:colOff>177800</xdr:colOff>
      <xdr:row>58</xdr:row>
      <xdr:rowOff>70580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94240"/>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70580</xdr:rowOff>
    </xdr:from>
    <xdr:to>
      <xdr:col>41</xdr:col>
      <xdr:colOff>50800</xdr:colOff>
      <xdr:row>58</xdr:row>
      <xdr:rowOff>124209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14680"/>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69045</xdr:rowOff>
    </xdr:from>
    <xdr:to>
      <xdr:col>55</xdr:col>
      <xdr:colOff>50800</xdr:colOff>
      <xdr:row>58</xdr:row>
      <xdr:rowOff>170645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59926</xdr:rowOff>
    </xdr:from>
    <xdr:to>
      <xdr:col>50</xdr:col>
      <xdr:colOff>165100</xdr:colOff>
      <xdr:row>58</xdr:row>
      <xdr:rowOff>161526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170790</xdr:rowOff>
    </xdr:from>
    <xdr:to>
      <xdr:col>46</xdr:col>
      <xdr:colOff>38100</xdr:colOff>
      <xdr:row>58</xdr:row>
      <xdr:rowOff>100940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117467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1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19780</xdr:rowOff>
    </xdr:from>
    <xdr:to>
      <xdr:col>41</xdr:col>
      <xdr:colOff>101600</xdr:colOff>
      <xdr:row>58</xdr:row>
      <xdr:rowOff>121380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137907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7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73409</xdr:rowOff>
    </xdr:from>
    <xdr:to>
      <xdr:col>36</xdr:col>
      <xdr:colOff>165100</xdr:colOff>
      <xdr:row>59</xdr:row>
      <xdr:rowOff>3559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166136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40194</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4744"/>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160844</xdr:rowOff>
    </xdr:from>
    <xdr:to>
      <xdr:col>55</xdr:col>
      <xdr:colOff>50800</xdr:colOff>
      <xdr:row>79</xdr:row>
      <xdr:rowOff>90994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84675</xdr:rowOff>
    </xdr:from>
    <xdr:to>
      <xdr:col>55</xdr:col>
      <xdr:colOff>0</xdr:colOff>
      <xdr:row>98</xdr:row>
      <xdr:rowOff>102701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6775"/>
          <a:ext cx="8382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132555</xdr:rowOff>
    </xdr:from>
    <xdr:to>
      <xdr:col>50</xdr:col>
      <xdr:colOff>114300</xdr:colOff>
      <xdr:row>98</xdr:row>
      <xdr:rowOff>84675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63205"/>
          <a:ext cx="889000" cy="1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132555</xdr:rowOff>
    </xdr:from>
    <xdr:to>
      <xdr:col>45</xdr:col>
      <xdr:colOff>177800</xdr:colOff>
      <xdr:row>98</xdr:row>
      <xdr:rowOff>2741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3205"/>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51901</xdr:rowOff>
    </xdr:from>
    <xdr:to>
      <xdr:col>55</xdr:col>
      <xdr:colOff>50800</xdr:colOff>
      <xdr:row>98</xdr:row>
      <xdr:rowOff>153501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33875</xdr:rowOff>
    </xdr:from>
    <xdr:to>
      <xdr:col>50</xdr:col>
      <xdr:colOff>165100</xdr:colOff>
      <xdr:row>98</xdr:row>
      <xdr:rowOff>135475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152002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81755</xdr:rowOff>
    </xdr:from>
    <xdr:to>
      <xdr:col>46</xdr:col>
      <xdr:colOff>38100</xdr:colOff>
      <xdr:row>98</xdr:row>
      <xdr:rowOff>11905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28432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4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123391</xdr:rowOff>
    </xdr:from>
    <xdr:to>
      <xdr:col>41</xdr:col>
      <xdr:colOff>101600</xdr:colOff>
      <xdr:row>98</xdr:row>
      <xdr:rowOff>53541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70068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65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96800</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83350"/>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83127</xdr:rowOff>
    </xdr:from>
    <xdr:to>
      <xdr:col>76</xdr:col>
      <xdr:colOff>114300</xdr:colOff>
      <xdr:row>39</xdr:row>
      <xdr:rowOff>96800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69677"/>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77684</xdr:rowOff>
    </xdr:from>
    <xdr:to>
      <xdr:col>71</xdr:col>
      <xdr:colOff>177800</xdr:colOff>
      <xdr:row>39</xdr:row>
      <xdr:rowOff>83127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642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46000</xdr:rowOff>
    </xdr:from>
    <xdr:to>
      <xdr:col>76</xdr:col>
      <xdr:colOff>165100</xdr:colOff>
      <xdr:row>39</xdr:row>
      <xdr:rowOff>147600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138727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8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32327</xdr:rowOff>
    </xdr:from>
    <xdr:to>
      <xdr:col>72</xdr:col>
      <xdr:colOff>38100</xdr:colOff>
      <xdr:row>39</xdr:row>
      <xdr:rowOff>133927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125054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26884</xdr:rowOff>
    </xdr:from>
    <xdr:to>
      <xdr:col>67</xdr:col>
      <xdr:colOff>101600</xdr:colOff>
      <xdr:row>39</xdr:row>
      <xdr:rowOff>128484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119611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0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105150</xdr:rowOff>
    </xdr:from>
    <xdr:to>
      <xdr:col>85</xdr:col>
      <xdr:colOff>127000</xdr:colOff>
      <xdr:row>77</xdr:row>
      <xdr:rowOff>115545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306800"/>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109105</xdr:rowOff>
    </xdr:from>
    <xdr:to>
      <xdr:col>81</xdr:col>
      <xdr:colOff>50800</xdr:colOff>
      <xdr:row>77</xdr:row>
      <xdr:rowOff>115545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310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109105</xdr:rowOff>
    </xdr:from>
    <xdr:to>
      <xdr:col>76</xdr:col>
      <xdr:colOff>114300</xdr:colOff>
      <xdr:row>77</xdr:row>
      <xdr:rowOff>120041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310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115705</xdr:rowOff>
    </xdr:from>
    <xdr:to>
      <xdr:col>71</xdr:col>
      <xdr:colOff>177800</xdr:colOff>
      <xdr:row>77</xdr:row>
      <xdr:rowOff>120041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1735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54350</xdr:rowOff>
    </xdr:from>
    <xdr:to>
      <xdr:col>85</xdr:col>
      <xdr:colOff>177800</xdr:colOff>
      <xdr:row>77</xdr:row>
      <xdr:rowOff>155950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140727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64745</xdr:rowOff>
    </xdr:from>
    <xdr:to>
      <xdr:col>81</xdr:col>
      <xdr:colOff>101600</xdr:colOff>
      <xdr:row>77</xdr:row>
      <xdr:rowOff>166345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157472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58305</xdr:rowOff>
    </xdr:from>
    <xdr:to>
      <xdr:col>76</xdr:col>
      <xdr:colOff>165100</xdr:colOff>
      <xdr:row>77</xdr:row>
      <xdr:rowOff>159905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151032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69241</xdr:rowOff>
    </xdr:from>
    <xdr:to>
      <xdr:col>72</xdr:col>
      <xdr:colOff>38100</xdr:colOff>
      <xdr:row>77</xdr:row>
      <xdr:rowOff>170841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161968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64905</xdr:rowOff>
    </xdr:from>
    <xdr:to>
      <xdr:col>67</xdr:col>
      <xdr:colOff>101600</xdr:colOff>
      <xdr:row>77</xdr:row>
      <xdr:rowOff>166505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157632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139784</xdr:rowOff>
    </xdr:from>
    <xdr:to>
      <xdr:col>85</xdr:col>
      <xdr:colOff>127000</xdr:colOff>
      <xdr:row>98</xdr:row>
      <xdr:rowOff>146086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41884"/>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125329</xdr:rowOff>
    </xdr:from>
    <xdr:to>
      <xdr:col>81</xdr:col>
      <xdr:colOff>50800</xdr:colOff>
      <xdr:row>98</xdr:row>
      <xdr:rowOff>146086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27429"/>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123267</xdr:rowOff>
    </xdr:from>
    <xdr:to>
      <xdr:col>76</xdr:col>
      <xdr:colOff>114300</xdr:colOff>
      <xdr:row>98</xdr:row>
      <xdr:rowOff>125329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25367"/>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98163</xdr:rowOff>
    </xdr:from>
    <xdr:to>
      <xdr:col>71</xdr:col>
      <xdr:colOff>177800</xdr:colOff>
      <xdr:row>98</xdr:row>
      <xdr:rowOff>123267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00263"/>
          <a:ext cx="8890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88984</xdr:rowOff>
    </xdr:from>
    <xdr:to>
      <xdr:col>85</xdr:col>
      <xdr:colOff>177800</xdr:colOff>
      <xdr:row>99</xdr:row>
      <xdr:rowOff>19134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95286</xdr:rowOff>
    </xdr:from>
    <xdr:to>
      <xdr:col>81</xdr:col>
      <xdr:colOff>101600</xdr:colOff>
      <xdr:row>99</xdr:row>
      <xdr:rowOff>25436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74529</xdr:rowOff>
    </xdr:from>
    <xdr:to>
      <xdr:col>76</xdr:col>
      <xdr:colOff>165100</xdr:colOff>
      <xdr:row>99</xdr:row>
      <xdr:rowOff>4679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6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72467</xdr:rowOff>
    </xdr:from>
    <xdr:to>
      <xdr:col>72</xdr:col>
      <xdr:colOff>38100</xdr:colOff>
      <xdr:row>99</xdr:row>
      <xdr:rowOff>2617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165194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47363</xdr:rowOff>
    </xdr:from>
    <xdr:to>
      <xdr:col>67</xdr:col>
      <xdr:colOff>101600</xdr:colOff>
      <xdr:row>98</xdr:row>
      <xdr:rowOff>148963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140090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4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159076</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7417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159076</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7417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108276</xdr:rowOff>
    </xdr:from>
    <xdr:to>
      <xdr:col>107</xdr:col>
      <xdr:colOff>101600</xdr:colOff>
      <xdr:row>39</xdr:row>
      <xdr:rowOff>38426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29553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1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37127</xdr:rowOff>
    </xdr:from>
    <xdr:to>
      <xdr:col>116</xdr:col>
      <xdr:colOff>63500</xdr:colOff>
      <xdr:row>52</xdr:row>
      <xdr:rowOff>49083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8952527"/>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37127</xdr:rowOff>
    </xdr:from>
    <xdr:to>
      <xdr:col>111</xdr:col>
      <xdr:colOff>177800</xdr:colOff>
      <xdr:row>52</xdr:row>
      <xdr:rowOff>61336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8952527"/>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166081</xdr:rowOff>
    </xdr:from>
    <xdr:to>
      <xdr:col>107</xdr:col>
      <xdr:colOff>50800</xdr:colOff>
      <xdr:row>52</xdr:row>
      <xdr:rowOff>61336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8738581"/>
          <a:ext cx="889000" cy="2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41951</xdr:rowOff>
    </xdr:from>
    <xdr:to>
      <xdr:col>102</xdr:col>
      <xdr:colOff>114300</xdr:colOff>
      <xdr:row>50</xdr:row>
      <xdr:rowOff>166081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8614451"/>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103423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102303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169733</xdr:rowOff>
    </xdr:from>
    <xdr:to>
      <xdr:col>116</xdr:col>
      <xdr:colOff>114300</xdr:colOff>
      <xdr:row>52</xdr:row>
      <xdr:rowOff>99883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89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84660</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8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157777</xdr:rowOff>
    </xdr:from>
    <xdr:to>
      <xdr:col>112</xdr:col>
      <xdr:colOff>38100</xdr:colOff>
      <xdr:row>52</xdr:row>
      <xdr:rowOff>87927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8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104454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86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10536</xdr:rowOff>
    </xdr:from>
    <xdr:to>
      <xdr:col>107</xdr:col>
      <xdr:colOff>101600</xdr:colOff>
      <xdr:row>52</xdr:row>
      <xdr:rowOff>112136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89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128663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87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115281</xdr:rowOff>
    </xdr:from>
    <xdr:to>
      <xdr:col>102</xdr:col>
      <xdr:colOff>165100</xdr:colOff>
      <xdr:row>51</xdr:row>
      <xdr:rowOff>45431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86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61958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84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162601</xdr:rowOff>
    </xdr:from>
    <xdr:to>
      <xdr:col>98</xdr:col>
      <xdr:colOff>38100</xdr:colOff>
      <xdr:row>50</xdr:row>
      <xdr:rowOff>92751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85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109278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83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165303</xdr:rowOff>
    </xdr:from>
    <xdr:to>
      <xdr:col>116</xdr:col>
      <xdr:colOff>63500</xdr:colOff>
      <xdr:row>77</xdr:row>
      <xdr:rowOff>29299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95503"/>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29299</xdr:rowOff>
    </xdr:from>
    <xdr:to>
      <xdr:col>111</xdr:col>
      <xdr:colOff>177800</xdr:colOff>
      <xdr:row>77</xdr:row>
      <xdr:rowOff>60198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3094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60198</xdr:rowOff>
    </xdr:from>
    <xdr:to>
      <xdr:col>107</xdr:col>
      <xdr:colOff>50800</xdr:colOff>
      <xdr:row>77</xdr:row>
      <xdr:rowOff>74498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61848"/>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74498</xdr:rowOff>
    </xdr:from>
    <xdr:to>
      <xdr:col>102</xdr:col>
      <xdr:colOff>114300</xdr:colOff>
      <xdr:row>77</xdr:row>
      <xdr:rowOff>88545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76148"/>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114503</xdr:rowOff>
    </xdr:from>
    <xdr:to>
      <xdr:col>116</xdr:col>
      <xdr:colOff>114300</xdr:colOff>
      <xdr:row>77</xdr:row>
      <xdr:rowOff>44653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92930</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149949</xdr:rowOff>
    </xdr:from>
    <xdr:to>
      <xdr:col>112</xdr:col>
      <xdr:colOff>38100</xdr:colOff>
      <xdr:row>77</xdr:row>
      <xdr:rowOff>80099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71226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9398</xdr:rowOff>
    </xdr:from>
    <xdr:to>
      <xdr:col>107</xdr:col>
      <xdr:colOff>101600</xdr:colOff>
      <xdr:row>77</xdr:row>
      <xdr:rowOff>110998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102125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23698</xdr:rowOff>
    </xdr:from>
    <xdr:to>
      <xdr:col>102</xdr:col>
      <xdr:colOff>165100</xdr:colOff>
      <xdr:row>77</xdr:row>
      <xdr:rowOff>125298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116425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37745</xdr:rowOff>
    </xdr:from>
    <xdr:to>
      <xdr:col>98</xdr:col>
      <xdr:colOff>38100</xdr:colOff>
      <xdr:row>77</xdr:row>
      <xdr:rowOff>139345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130472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行財政改革実施計画に基づき歳出を抑制している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ものの、</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を除き、</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補助費、物件費</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、維持補修費、扶助費</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近年の増加傾向により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住民一人当たりのコストも</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となっている。その中で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貸付金においては全国平均を大きく上回っている状況であるが、</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要因としては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中山町土地開発公社に対する貸付金が多額となっているためである。ただ</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、貸付金額については年々減少しており、土地の分譲が順調に進めば今後は数値も減少していくものと予想される。</a:t>
          </a:r>
          <a:endParaRPr kumimoji="0" lang="ja-JP" altLang="ja-JP" sz="18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山形県中山町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11,421
11,372
31.15
5,409,990
5,135,523
263,960
3,005,031
5,904,977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26543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762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26543</xdr:rowOff>
    </xdr:from>
    <xdr:to>
      <xdr:col>19</xdr:col>
      <xdr:colOff>177800</xdr:colOff>
      <xdr:row>37</xdr:row>
      <xdr:rowOff>72590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70193"/>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22297</xdr:rowOff>
    </xdr:from>
    <xdr:to>
      <xdr:col>15</xdr:col>
      <xdr:colOff>50800</xdr:colOff>
      <xdr:row>37</xdr:row>
      <xdr:rowOff>72590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594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9072</xdr:rowOff>
    </xdr:from>
    <xdr:to>
      <xdr:col>10</xdr:col>
      <xdr:colOff>114300</xdr:colOff>
      <xdr:row>37</xdr:row>
      <xdr:rowOff>22297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2722"/>
          <a:ext cx="8890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157497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147193</xdr:rowOff>
    </xdr:from>
    <xdr:to>
      <xdr:col>20</xdr:col>
      <xdr:colOff>38100</xdr:colOff>
      <xdr:row>37</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68470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21790</xdr:rowOff>
    </xdr:from>
    <xdr:to>
      <xdr:col>15</xdr:col>
      <xdr:colOff>101600</xdr:colOff>
      <xdr:row>37</xdr:row>
      <xdr:rowOff>123390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142947</xdr:rowOff>
    </xdr:from>
    <xdr:to>
      <xdr:col>10</xdr:col>
      <xdr:colOff>165100</xdr:colOff>
      <xdr:row>37</xdr:row>
      <xdr:rowOff>73097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64224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129722</xdr:rowOff>
    </xdr:from>
    <xdr:to>
      <xdr:col>6</xdr:col>
      <xdr:colOff>38100</xdr:colOff>
      <xdr:row>37</xdr:row>
      <xdr:rowOff>59872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50999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32088</xdr:rowOff>
    </xdr:from>
    <xdr:to>
      <xdr:col>24</xdr:col>
      <xdr:colOff>63500</xdr:colOff>
      <xdr:row>58</xdr:row>
      <xdr:rowOff>70562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6188"/>
          <a:ext cx="8382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58374</xdr:rowOff>
    </xdr:from>
    <xdr:to>
      <xdr:col>19</xdr:col>
      <xdr:colOff>177800</xdr:colOff>
      <xdr:row>58</xdr:row>
      <xdr:rowOff>70562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474"/>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58374</xdr:rowOff>
    </xdr:from>
    <xdr:to>
      <xdr:col>15</xdr:col>
      <xdr:colOff>50800</xdr:colOff>
      <xdr:row>58</xdr:row>
      <xdr:rowOff>80407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2474"/>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77367</xdr:rowOff>
    </xdr:from>
    <xdr:to>
      <xdr:col>10</xdr:col>
      <xdr:colOff>114300</xdr:colOff>
      <xdr:row>58</xdr:row>
      <xdr:rowOff>80407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2146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152738</xdr:rowOff>
    </xdr:from>
    <xdr:to>
      <xdr:col>24</xdr:col>
      <xdr:colOff>114300</xdr:colOff>
      <xdr:row>58</xdr:row>
      <xdr:rowOff>82888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67665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19762</xdr:rowOff>
    </xdr:from>
    <xdr:to>
      <xdr:col>20</xdr:col>
      <xdr:colOff>38100</xdr:colOff>
      <xdr:row>58</xdr:row>
      <xdr:rowOff>121362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7574</xdr:rowOff>
    </xdr:from>
    <xdr:to>
      <xdr:col>15</xdr:col>
      <xdr:colOff>101600</xdr:colOff>
      <xdr:row>58</xdr:row>
      <xdr:rowOff>109174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29607</xdr:rowOff>
    </xdr:from>
    <xdr:to>
      <xdr:col>10</xdr:col>
      <xdr:colOff>165100</xdr:colOff>
      <xdr:row>58</xdr:row>
      <xdr:rowOff>131207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6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26567</xdr:rowOff>
    </xdr:from>
    <xdr:to>
      <xdr:col>6</xdr:col>
      <xdr:colOff>38100</xdr:colOff>
      <xdr:row>58</xdr:row>
      <xdr:rowOff>128167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119294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6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75715</xdr:rowOff>
    </xdr:from>
    <xdr:to>
      <xdr:col>24</xdr:col>
      <xdr:colOff>63500</xdr:colOff>
      <xdr:row>78</xdr:row>
      <xdr:rowOff>84544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48815"/>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75715</xdr:rowOff>
    </xdr:from>
    <xdr:to>
      <xdr:col>19</xdr:col>
      <xdr:colOff>177800</xdr:colOff>
      <xdr:row>78</xdr:row>
      <xdr:rowOff>133815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48815"/>
          <a:ext cx="889000" cy="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125623</xdr:rowOff>
    </xdr:from>
    <xdr:to>
      <xdr:col>15</xdr:col>
      <xdr:colOff>50800</xdr:colOff>
      <xdr:row>78</xdr:row>
      <xdr:rowOff>133815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9872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125623</xdr:rowOff>
    </xdr:from>
    <xdr:to>
      <xdr:col>10</xdr:col>
      <xdr:colOff>114300</xdr:colOff>
      <xdr:row>78</xdr:row>
      <xdr:rowOff>149946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8723"/>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33744</xdr:rowOff>
    </xdr:from>
    <xdr:to>
      <xdr:col>24</xdr:col>
      <xdr:colOff>114300</xdr:colOff>
      <xdr:row>78</xdr:row>
      <xdr:rowOff>135344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24915</xdr:rowOff>
    </xdr:from>
    <xdr:to>
      <xdr:col>20</xdr:col>
      <xdr:colOff>38100</xdr:colOff>
      <xdr:row>78</xdr:row>
      <xdr:rowOff>126515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117642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9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83015</xdr:rowOff>
    </xdr:from>
    <xdr:to>
      <xdr:col>15</xdr:col>
      <xdr:colOff>101600</xdr:colOff>
      <xdr:row>79</xdr:row>
      <xdr:rowOff>13165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4292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74823</xdr:rowOff>
    </xdr:from>
    <xdr:to>
      <xdr:col>10</xdr:col>
      <xdr:colOff>165100</xdr:colOff>
      <xdr:row>79</xdr:row>
      <xdr:rowOff>4973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99146</xdr:rowOff>
    </xdr:from>
    <xdr:to>
      <xdr:col>6</xdr:col>
      <xdr:colOff>38100</xdr:colOff>
      <xdr:row>79</xdr:row>
      <xdr:rowOff>29296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20423</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6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22690</xdr:rowOff>
    </xdr:from>
    <xdr:to>
      <xdr:col>24</xdr:col>
      <xdr:colOff>63500</xdr:colOff>
      <xdr:row>98</xdr:row>
      <xdr:rowOff>34119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24790"/>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22690</xdr:rowOff>
    </xdr:from>
    <xdr:to>
      <xdr:col>19</xdr:col>
      <xdr:colOff>177800</xdr:colOff>
      <xdr:row>98</xdr:row>
      <xdr:rowOff>29601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24790"/>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24257</xdr:rowOff>
    </xdr:from>
    <xdr:to>
      <xdr:col>15</xdr:col>
      <xdr:colOff>50800</xdr:colOff>
      <xdr:row>98</xdr:row>
      <xdr:rowOff>29601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2635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24257</xdr:rowOff>
    </xdr:from>
    <xdr:to>
      <xdr:col>10</xdr:col>
      <xdr:colOff>114300</xdr:colOff>
      <xdr:row>98</xdr:row>
      <xdr:rowOff>35306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2635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154769</xdr:rowOff>
    </xdr:from>
    <xdr:to>
      <xdr:col>24</xdr:col>
      <xdr:colOff>114300</xdr:colOff>
      <xdr:row>98</xdr:row>
      <xdr:rowOff>84919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69696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143340</xdr:rowOff>
    </xdr:from>
    <xdr:to>
      <xdr:col>20</xdr:col>
      <xdr:colOff>38100</xdr:colOff>
      <xdr:row>98</xdr:row>
      <xdr:rowOff>73490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64617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150251</xdr:rowOff>
    </xdr:from>
    <xdr:to>
      <xdr:col>15</xdr:col>
      <xdr:colOff>101600</xdr:colOff>
      <xdr:row>98</xdr:row>
      <xdr:rowOff>80401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71528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144907</xdr:rowOff>
    </xdr:from>
    <xdr:to>
      <xdr:col>10</xdr:col>
      <xdr:colOff>165100</xdr:colOff>
      <xdr:row>98</xdr:row>
      <xdr:rowOff>75057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155956</xdr:rowOff>
    </xdr:from>
    <xdr:to>
      <xdr:col>6</xdr:col>
      <xdr:colOff>38100</xdr:colOff>
      <xdr:row>98</xdr:row>
      <xdr:rowOff>86106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77233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169875</xdr:rowOff>
    </xdr:from>
    <xdr:to>
      <xdr:col>55</xdr:col>
      <xdr:colOff>0</xdr:colOff>
      <xdr:row>35</xdr:row>
      <xdr:rowOff>158902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999175"/>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169875</xdr:rowOff>
    </xdr:from>
    <xdr:to>
      <xdr:col>50</xdr:col>
      <xdr:colOff>114300</xdr:colOff>
      <xdr:row>35</xdr:row>
      <xdr:rowOff>122784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599917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61976</xdr:rowOff>
    </xdr:from>
    <xdr:to>
      <xdr:col>45</xdr:col>
      <xdr:colOff>177800</xdr:colOff>
      <xdr:row>35</xdr:row>
      <xdr:rowOff>122784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6272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61976</xdr:rowOff>
    </xdr:from>
    <xdr:to>
      <xdr:col>41</xdr:col>
      <xdr:colOff>50800</xdr:colOff>
      <xdr:row>35</xdr:row>
      <xdr:rowOff>166218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062726"/>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108102</xdr:rowOff>
    </xdr:from>
    <xdr:to>
      <xdr:col>55</xdr:col>
      <xdr:colOff>50800</xdr:colOff>
      <xdr:row>36</xdr:row>
      <xdr:rowOff>38252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130979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119075</xdr:rowOff>
    </xdr:from>
    <xdr:to>
      <xdr:col>50</xdr:col>
      <xdr:colOff>165100</xdr:colOff>
      <xdr:row>35</xdr:row>
      <xdr:rowOff>49225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65752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71984</xdr:rowOff>
    </xdr:from>
    <xdr:to>
      <xdr:col>46</xdr:col>
      <xdr:colOff>38100</xdr:colOff>
      <xdr:row>36</xdr:row>
      <xdr:rowOff>2134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18661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11176</xdr:rowOff>
    </xdr:from>
    <xdr:to>
      <xdr:col>41</xdr:col>
      <xdr:colOff>101600</xdr:colOff>
      <xdr:row>35</xdr:row>
      <xdr:rowOff>112776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129303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115418</xdr:rowOff>
    </xdr:from>
    <xdr:to>
      <xdr:col>36</xdr:col>
      <xdr:colOff>165100</xdr:colOff>
      <xdr:row>36</xdr:row>
      <xdr:rowOff>45568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36695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116017</xdr:rowOff>
    </xdr:from>
    <xdr:to>
      <xdr:col>55</xdr:col>
      <xdr:colOff>0</xdr:colOff>
      <xdr:row>57</xdr:row>
      <xdr:rowOff>117440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88667"/>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116017</xdr:rowOff>
    </xdr:from>
    <xdr:to>
      <xdr:col>50</xdr:col>
      <xdr:colOff>114300</xdr:colOff>
      <xdr:row>57</xdr:row>
      <xdr:rowOff>118601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8667"/>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118601</xdr:rowOff>
    </xdr:from>
    <xdr:to>
      <xdr:col>45</xdr:col>
      <xdr:colOff>177800</xdr:colOff>
      <xdr:row>57</xdr:row>
      <xdr:rowOff>126693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1251"/>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126693</xdr:rowOff>
    </xdr:from>
    <xdr:to>
      <xdr:col>41</xdr:col>
      <xdr:colOff>50800</xdr:colOff>
      <xdr:row>57</xdr:row>
      <xdr:rowOff>135225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9343"/>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66640</xdr:rowOff>
    </xdr:from>
    <xdr:to>
      <xdr:col>55</xdr:col>
      <xdr:colOff>50800</xdr:colOff>
      <xdr:row>57</xdr:row>
      <xdr:rowOff>168240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153017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65217</xdr:rowOff>
    </xdr:from>
    <xdr:to>
      <xdr:col>50</xdr:col>
      <xdr:colOff>165100</xdr:colOff>
      <xdr:row>57</xdr:row>
      <xdr:rowOff>166817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157944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67801</xdr:rowOff>
    </xdr:from>
    <xdr:to>
      <xdr:col>46</xdr:col>
      <xdr:colOff>38100</xdr:colOff>
      <xdr:row>57</xdr:row>
      <xdr:rowOff>169401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160528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75893</xdr:rowOff>
    </xdr:from>
    <xdr:to>
      <xdr:col>41</xdr:col>
      <xdr:colOff>101600</xdr:colOff>
      <xdr:row>58</xdr:row>
      <xdr:rowOff>6043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84425</xdr:rowOff>
    </xdr:from>
    <xdr:to>
      <xdr:col>36</xdr:col>
      <xdr:colOff>165100</xdr:colOff>
      <xdr:row>58</xdr:row>
      <xdr:rowOff>14575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134189</xdr:rowOff>
    </xdr:from>
    <xdr:to>
      <xdr:col>55</xdr:col>
      <xdr:colOff>0</xdr:colOff>
      <xdr:row>78</xdr:row>
      <xdr:rowOff>41783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35839"/>
          <a:ext cx="8382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134189</xdr:rowOff>
    </xdr:from>
    <xdr:to>
      <xdr:col>50</xdr:col>
      <xdr:colOff>114300</xdr:colOff>
      <xdr:row>77</xdr:row>
      <xdr:rowOff>161430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35839"/>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161430</xdr:rowOff>
    </xdr:from>
    <xdr:to>
      <xdr:col>45</xdr:col>
      <xdr:colOff>177800</xdr:colOff>
      <xdr:row>78</xdr:row>
      <xdr:rowOff>101639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63080"/>
          <a:ext cx="8890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96571</xdr:rowOff>
    </xdr:from>
    <xdr:to>
      <xdr:col>41</xdr:col>
      <xdr:colOff>50800</xdr:colOff>
      <xdr:row>78</xdr:row>
      <xdr:rowOff>101639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69671"/>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162433</xdr:rowOff>
    </xdr:from>
    <xdr:to>
      <xdr:col>55</xdr:col>
      <xdr:colOff>50800</xdr:colOff>
      <xdr:row>78</xdr:row>
      <xdr:rowOff>92583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140860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83389</xdr:rowOff>
    </xdr:from>
    <xdr:to>
      <xdr:col>50</xdr:col>
      <xdr:colOff>165100</xdr:colOff>
      <xdr:row>78</xdr:row>
      <xdr:rowOff>13539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30066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110630</xdr:rowOff>
    </xdr:from>
    <xdr:to>
      <xdr:col>46</xdr:col>
      <xdr:colOff>38100</xdr:colOff>
      <xdr:row>78</xdr:row>
      <xdr:rowOff>40780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31907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50839</xdr:rowOff>
    </xdr:from>
    <xdr:to>
      <xdr:col>41</xdr:col>
      <xdr:colOff>101600</xdr:colOff>
      <xdr:row>78</xdr:row>
      <xdr:rowOff>152439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143566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1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45771</xdr:rowOff>
    </xdr:from>
    <xdr:to>
      <xdr:col>36</xdr:col>
      <xdr:colOff>165100</xdr:colOff>
      <xdr:row>78</xdr:row>
      <xdr:rowOff>147371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138498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145624</xdr:rowOff>
    </xdr:from>
    <xdr:to>
      <xdr:col>55</xdr:col>
      <xdr:colOff>0</xdr:colOff>
      <xdr:row>97</xdr:row>
      <xdr:rowOff>148337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6274"/>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148337</xdr:rowOff>
    </xdr:from>
    <xdr:to>
      <xdr:col>50</xdr:col>
      <xdr:colOff>114300</xdr:colOff>
      <xdr:row>97</xdr:row>
      <xdr:rowOff>150347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89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142832</xdr:rowOff>
    </xdr:from>
    <xdr:to>
      <xdr:col>45</xdr:col>
      <xdr:colOff>177800</xdr:colOff>
      <xdr:row>97</xdr:row>
      <xdr:rowOff>150347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3482"/>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139739</xdr:rowOff>
    </xdr:from>
    <xdr:to>
      <xdr:col>41</xdr:col>
      <xdr:colOff>50800</xdr:colOff>
      <xdr:row>97</xdr:row>
      <xdr:rowOff>142832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70389"/>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36045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94824</xdr:rowOff>
    </xdr:from>
    <xdr:to>
      <xdr:col>55</xdr:col>
      <xdr:colOff>50800</xdr:colOff>
      <xdr:row>98</xdr:row>
      <xdr:rowOff>24974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54201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97537</xdr:rowOff>
    </xdr:from>
    <xdr:to>
      <xdr:col>50</xdr:col>
      <xdr:colOff>165100</xdr:colOff>
      <xdr:row>98</xdr:row>
      <xdr:rowOff>27687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44214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99547</xdr:rowOff>
    </xdr:from>
    <xdr:to>
      <xdr:col>46</xdr:col>
      <xdr:colOff>38100</xdr:colOff>
      <xdr:row>98</xdr:row>
      <xdr:rowOff>29697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46224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92032</xdr:rowOff>
    </xdr:from>
    <xdr:to>
      <xdr:col>41</xdr:col>
      <xdr:colOff>101600</xdr:colOff>
      <xdr:row>98</xdr:row>
      <xdr:rowOff>22182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38709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88939</xdr:rowOff>
    </xdr:from>
    <xdr:to>
      <xdr:col>36</xdr:col>
      <xdr:colOff>165100</xdr:colOff>
      <xdr:row>98</xdr:row>
      <xdr:rowOff>19089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35616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91645</xdr:rowOff>
    </xdr:from>
    <xdr:to>
      <xdr:col>85</xdr:col>
      <xdr:colOff>127000</xdr:colOff>
      <xdr:row>37</xdr:row>
      <xdr:rowOff>114734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5295"/>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114734</xdr:rowOff>
    </xdr:from>
    <xdr:to>
      <xdr:col>81</xdr:col>
      <xdr:colOff>50800</xdr:colOff>
      <xdr:row>37</xdr:row>
      <xdr:rowOff>129021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83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129021</xdr:rowOff>
    </xdr:from>
    <xdr:to>
      <xdr:col>76</xdr:col>
      <xdr:colOff>114300</xdr:colOff>
      <xdr:row>37</xdr:row>
      <xdr:rowOff>154559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7267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140859</xdr:rowOff>
    </xdr:from>
    <xdr:to>
      <xdr:col>71</xdr:col>
      <xdr:colOff>177800</xdr:colOff>
      <xdr:row>37</xdr:row>
      <xdr:rowOff>154559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4509"/>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40845</xdr:rowOff>
    </xdr:from>
    <xdr:to>
      <xdr:col>85</xdr:col>
      <xdr:colOff>177800</xdr:colOff>
      <xdr:row>37</xdr:row>
      <xdr:rowOff>142445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127222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63934</xdr:rowOff>
    </xdr:from>
    <xdr:to>
      <xdr:col>81</xdr:col>
      <xdr:colOff>101600</xdr:colOff>
      <xdr:row>37</xdr:row>
      <xdr:rowOff>165534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156660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78221</xdr:rowOff>
    </xdr:from>
    <xdr:to>
      <xdr:col>76</xdr:col>
      <xdr:colOff>165100</xdr:colOff>
      <xdr:row>38</xdr:row>
      <xdr:rowOff>8372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170948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103759</xdr:rowOff>
    </xdr:from>
    <xdr:to>
      <xdr:col>72</xdr:col>
      <xdr:colOff>38100</xdr:colOff>
      <xdr:row>38</xdr:row>
      <xdr:rowOff>33910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25036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90059</xdr:rowOff>
    </xdr:from>
    <xdr:to>
      <xdr:col>67</xdr:col>
      <xdr:colOff>101600</xdr:colOff>
      <xdr:row>38</xdr:row>
      <xdr:rowOff>20210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3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69604</xdr:rowOff>
    </xdr:from>
    <xdr:to>
      <xdr:col>85</xdr:col>
      <xdr:colOff>126364</xdr:colOff>
      <xdr:row>58</xdr:row>
      <xdr:rowOff>29568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9156454"/>
          <a:ext cx="1269" cy="81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33395</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29568</xdr:rowOff>
    </xdr:from>
    <xdr:to>
      <xdr:col>86</xdr:col>
      <xdr:colOff>25400</xdr:colOff>
      <xdr:row>58</xdr:row>
      <xdr:rowOff>29568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16281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9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69604</xdr:rowOff>
    </xdr:from>
    <xdr:to>
      <xdr:col>86</xdr:col>
      <xdr:colOff>25400</xdr:colOff>
      <xdr:row>53</xdr:row>
      <xdr:rowOff>69604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1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151161</xdr:rowOff>
    </xdr:from>
    <xdr:to>
      <xdr:col>85</xdr:col>
      <xdr:colOff>127000</xdr:colOff>
      <xdr:row>56</xdr:row>
      <xdr:rowOff>105242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580911"/>
          <a:ext cx="838200" cy="1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49206</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70779</xdr:rowOff>
    </xdr:from>
    <xdr:to>
      <xdr:col>85</xdr:col>
      <xdr:colOff>177800</xdr:colOff>
      <xdr:row>57</xdr:row>
      <xdr:rowOff>929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146596</xdr:rowOff>
    </xdr:from>
    <xdr:to>
      <xdr:col>81</xdr:col>
      <xdr:colOff>50800</xdr:colOff>
      <xdr:row>55</xdr:row>
      <xdr:rowOff>151161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8547646"/>
          <a:ext cx="889000" cy="10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40429</xdr:rowOff>
    </xdr:from>
    <xdr:to>
      <xdr:col>81</xdr:col>
      <xdr:colOff>101600</xdr:colOff>
      <xdr:row>56</xdr:row>
      <xdr:rowOff>142029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133156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146596</xdr:rowOff>
    </xdr:from>
    <xdr:to>
      <xdr:col>76</xdr:col>
      <xdr:colOff>114300</xdr:colOff>
      <xdr:row>51</xdr:row>
      <xdr:rowOff>109975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8547646"/>
          <a:ext cx="889000" cy="3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108383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109975</xdr:rowOff>
    </xdr:from>
    <xdr:to>
      <xdr:col>71</xdr:col>
      <xdr:colOff>177800</xdr:colOff>
      <xdr:row>56</xdr:row>
      <xdr:rowOff>154125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8853925"/>
          <a:ext cx="889000" cy="90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54442</xdr:rowOff>
    </xdr:from>
    <xdr:to>
      <xdr:col>85</xdr:col>
      <xdr:colOff>177800</xdr:colOff>
      <xdr:row>56</xdr:row>
      <xdr:rowOff>156042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77319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5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100361</xdr:rowOff>
    </xdr:from>
    <xdr:to>
      <xdr:col>81</xdr:col>
      <xdr:colOff>101600</xdr:colOff>
      <xdr:row>56</xdr:row>
      <xdr:rowOff>30511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3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47038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95796</xdr:rowOff>
    </xdr:from>
    <xdr:to>
      <xdr:col>76</xdr:col>
      <xdr:colOff>165100</xdr:colOff>
      <xdr:row>50</xdr:row>
      <xdr:rowOff>25946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8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42473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82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59175</xdr:rowOff>
    </xdr:from>
    <xdr:to>
      <xdr:col>72</xdr:col>
      <xdr:colOff>38100</xdr:colOff>
      <xdr:row>51</xdr:row>
      <xdr:rowOff>160775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88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5852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85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103325</xdr:rowOff>
    </xdr:from>
    <xdr:to>
      <xdr:col>67</xdr:col>
      <xdr:colOff>101600</xdr:colOff>
      <xdr:row>57</xdr:row>
      <xdr:rowOff>33475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24602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96799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1349"/>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83127</xdr:rowOff>
    </xdr:from>
    <xdr:to>
      <xdr:col>76</xdr:col>
      <xdr:colOff>114300</xdr:colOff>
      <xdr:row>79</xdr:row>
      <xdr:rowOff>96799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27677"/>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77684</xdr:rowOff>
    </xdr:from>
    <xdr:to>
      <xdr:col>71</xdr:col>
      <xdr:colOff>177800</xdr:colOff>
      <xdr:row>79</xdr:row>
      <xdr:rowOff>83127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222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45999</xdr:rowOff>
    </xdr:from>
    <xdr:to>
      <xdr:col>76</xdr:col>
      <xdr:colOff>165100</xdr:colOff>
      <xdr:row>79</xdr:row>
      <xdr:rowOff>147599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138726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8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32327</xdr:rowOff>
    </xdr:from>
    <xdr:to>
      <xdr:col>72</xdr:col>
      <xdr:colOff>38100</xdr:colOff>
      <xdr:row>79</xdr:row>
      <xdr:rowOff>133927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125054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6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26884</xdr:rowOff>
    </xdr:from>
    <xdr:to>
      <xdr:col>67</xdr:col>
      <xdr:colOff>101600</xdr:colOff>
      <xdr:row>79</xdr:row>
      <xdr:rowOff>128484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119611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105150</xdr:rowOff>
    </xdr:from>
    <xdr:to>
      <xdr:col>85</xdr:col>
      <xdr:colOff>127000</xdr:colOff>
      <xdr:row>97</xdr:row>
      <xdr:rowOff>115545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35800"/>
          <a:ext cx="8382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109105</xdr:rowOff>
    </xdr:from>
    <xdr:to>
      <xdr:col>81</xdr:col>
      <xdr:colOff>50800</xdr:colOff>
      <xdr:row>97</xdr:row>
      <xdr:rowOff>115545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39755"/>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109105</xdr:rowOff>
    </xdr:from>
    <xdr:to>
      <xdr:col>76</xdr:col>
      <xdr:colOff>114300</xdr:colOff>
      <xdr:row>97</xdr:row>
      <xdr:rowOff>120041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39755"/>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115705</xdr:rowOff>
    </xdr:from>
    <xdr:to>
      <xdr:col>71</xdr:col>
      <xdr:colOff>177800</xdr:colOff>
      <xdr:row>97</xdr:row>
      <xdr:rowOff>120041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4635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54350</xdr:rowOff>
    </xdr:from>
    <xdr:to>
      <xdr:col>85</xdr:col>
      <xdr:colOff>177800</xdr:colOff>
      <xdr:row>97</xdr:row>
      <xdr:rowOff>155950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140727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64745</xdr:rowOff>
    </xdr:from>
    <xdr:to>
      <xdr:col>81</xdr:col>
      <xdr:colOff>101600</xdr:colOff>
      <xdr:row>97</xdr:row>
      <xdr:rowOff>166345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157472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58305</xdr:rowOff>
    </xdr:from>
    <xdr:to>
      <xdr:col>76</xdr:col>
      <xdr:colOff>165100</xdr:colOff>
      <xdr:row>97</xdr:row>
      <xdr:rowOff>159905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151032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69241</xdr:rowOff>
    </xdr:from>
    <xdr:to>
      <xdr:col>72</xdr:col>
      <xdr:colOff>38100</xdr:colOff>
      <xdr:row>97</xdr:row>
      <xdr:rowOff>170841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161968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64905</xdr:rowOff>
    </xdr:from>
    <xdr:to>
      <xdr:col>67</xdr:col>
      <xdr:colOff>101600</xdr:colOff>
      <xdr:row>97</xdr:row>
      <xdr:rowOff>166505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157632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行財政改革実施計画により歳出を抑制しているものの、ほとんどの歳出項目において増加傾向にある。中でも教育費においては、特徴的なグラフとなっているが、これは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年度から中山中学校建設事業を実施し、</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で事業費の大きな部分が完了したことから前年度比で急激に減額となっているものである。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年度にも関連工事を行い、全て完了したことにより今後は全国平均並みの支出に戻るものと見込まれる。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％、実質単年度収支は昨年度比で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％となった。財政調整基金残高は取崩しをした結果、標準財政規模比で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年度は地方消費税交付金や普通交付税の減少で歳入決算額が少なく、更に基金の積立金が少なく、取崩し額が多かったことにより、実質単年度収支はマイナスとなっている。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年度の実質単年度収支が大きくマイナスとなった要因には、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年度から中山中学校建設にかかる起債の元金償還が始まることによる公債費の増加に対応するため、町債管理基金へ</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千万円の積立をしていることが挙げられる。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すべての会計が黒字決算のため、連結実質赤字比率はなく、黒字額が表示されている。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一般会計では、交付税の減少や各事業費の増等により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年度は大きくマイナスとなっていたが、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は標準財政規模自体が縮小していること及び中山中学校建設事業が終了し、予算規模自体も縮小したことなどもあり標準財政規模比のパーセンテージは増加している。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特別会計においては、人口減少により医療サービス等の受給者や下水道利用者が減少していく見込みであることから、保険料や使用料金の見直しにより料金体制の適正化を図ること等により今後も赤字額を出さないよう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年度まで繰り上げ償還を実施してきたことにより公債費は減少傾向が続いていた。また、ここ数年は大規模な公共工事を実施しておらず、</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年に整備した保健福祉センターの償還が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年度で終了、なかやま保育園の償還が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年度で終了となったものの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年度にかけての中山中学校建設事業に伴い、多額の建設地方債を発行していること及び</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年度において多額の地方債を見込む事業が予定されており、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年度をピークとして公債費の増加が見込まれる。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山形県中山町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大規模事業の抑制、繰上償還、基金の積み増しなどにより改善傾向が続いていたが、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年度から始まった中山中学校建設事業により地方債残高が一気に増加し、ここ２、３年の間に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百万円弱増加していることが原因で将来負担比率は上昇している。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中学校建設事業は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年度で終了したものの、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に実施した繰越事業に中山中学校整備基金を充当したため、充当可能基金が減少し、将来負担比率が悪化した要因となっている。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組合等負担等見込額について、山形広域環境事務組合の清掃工場建設事業が完了したことに伴い、負担額が急激に増しており、今後も数年は増加していくものと予想され、将来負担比率はより悪化するもの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山形県中山町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年間では、特定目的基金の小・中学校施設等整備基金において、中学校建設事業に充てた額が際立って大きく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これまでどおり、各目的基金の適切な運用と、減債基金、財政調整基金のバランスを考えた運用をしていく。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小・中学校施設等整備基金：小・中学校施設等の整備にかかる経費に充てる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消防施設等整備基金：消防施設及び消防資機材の整備に係る経費に充てる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ひまわり温泉整備基金：ひまわり温泉を継続的に使用し、施設及び環境整備並びに施設の維持管理に係る経費に充てる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ふるさと応援基金：ふるさと納税寄附金を寄附者の意思に基づき、適正に管理、運用することを目的とする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地域福祉基金：町内において民間団体が行う高齢者等の保健の向上及び福祉の増進を図るための活動を支援することにより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高齢者が安らかな生活を営むことができる地域社会の形成に資することを目的とする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小・中学校施設等整備基金については、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年度に中学校建設事業に充当しており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百万ほど減少している。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現状では積立予定をしている基金はないが、各目的基金の残高を考慮して適正な運用をしていく。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年度以降の公債費の増額に対応するため決算剰余金を減債基金への積立に回したこと等による減少。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年度以降の公債費の増額に対応するため、決算剰余金から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1" t="s">
        <v>74</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2" t="s">
        <v>76</v>
      </c>
      <c r="C3" s="383"/>
      <c r="D3" s="383"/>
      <c r="E3" s="384"/>
      <c r="F3" s="384"/>
      <c r="G3" s="384"/>
      <c r="H3" s="384"/>
      <c r="I3" s="384"/>
      <c r="J3" s="384"/>
      <c r="K3" s="384"/>
      <c r="L3" s="384" t="s">
        <v>77</v>
      </c>
      <c r="M3" s="384"/>
      <c r="N3" s="384"/>
      <c r="O3" s="384"/>
      <c r="P3" s="384"/>
      <c r="Q3" s="384"/>
      <c r="R3" s="391"/>
      <c r="S3" s="391"/>
      <c r="T3" s="391"/>
      <c r="U3" s="391"/>
      <c r="V3" s="392"/>
      <c r="W3" s="366" t="s">
        <v>78</v>
      </c>
      <c r="X3" s="367"/>
      <c r="Y3" s="367"/>
      <c r="Z3" s="367"/>
      <c r="AA3" s="367"/>
      <c r="AB3" s="383"/>
      <c r="AC3" s="391" t="s">
        <v>79</v>
      </c>
      <c r="AD3" s="367"/>
      <c r="AE3" s="367"/>
      <c r="AF3" s="367"/>
      <c r="AG3" s="367"/>
      <c r="AH3" s="367"/>
      <c r="AI3" s="367"/>
      <c r="AJ3" s="367"/>
      <c r="AK3" s="367"/>
      <c r="AL3" s="368"/>
      <c r="AM3" s="366" t="s">
        <v>80</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81</v>
      </c>
      <c r="BO3" s="367"/>
      <c r="BP3" s="367"/>
      <c r="BQ3" s="367"/>
      <c r="BR3" s="367"/>
      <c r="BS3" s="367"/>
      <c r="BT3" s="367"/>
      <c r="BU3" s="368"/>
      <c r="BV3" s="366" t="s">
        <v>82</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83</v>
      </c>
      <c r="CU3" s="367"/>
      <c r="CV3" s="367"/>
      <c r="CW3" s="367"/>
      <c r="CX3" s="367"/>
      <c r="CY3" s="367"/>
      <c r="CZ3" s="367"/>
      <c r="DA3" s="368"/>
      <c r="DB3" s="366" t="s">
        <v>84</v>
      </c>
      <c r="DC3" s="367"/>
      <c r="DD3" s="367"/>
      <c r="DE3" s="367"/>
      <c r="DF3" s="367"/>
      <c r="DG3" s="367"/>
      <c r="DH3" s="367"/>
      <c r="DI3" s="368"/>
      <c r="DJ3" s="165"/>
      <c r="DK3" s="165"/>
      <c r="DL3" s="165"/>
      <c r="DM3" s="165"/>
      <c r="DN3" s="165"/>
      <c r="DO3" s="165"/>
    </row>
    <row r="4" spans="1:119" ht="18.75" customHeight="1" x14ac:dyDescent="0.15">
      <c r="A4" s="166"/>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85</v>
      </c>
      <c r="AZ4" s="370"/>
      <c r="BA4" s="370"/>
      <c r="BB4" s="370"/>
      <c r="BC4" s="370"/>
      <c r="BD4" s="370"/>
      <c r="BE4" s="370"/>
      <c r="BF4" s="370"/>
      <c r="BG4" s="370"/>
      <c r="BH4" s="370"/>
      <c r="BI4" s="370"/>
      <c r="BJ4" s="370"/>
      <c r="BK4" s="370"/>
      <c r="BL4" s="370"/>
      <c r="BM4" s="371"/>
      <c r="BN4" s="372">
        <v>5409990</v>
      </c>
      <c r="BO4" s="373"/>
      <c r="BP4" s="373"/>
      <c r="BQ4" s="373"/>
      <c r="BR4" s="373"/>
      <c r="BS4" s="373"/>
      <c r="BT4" s="373"/>
      <c r="BU4" s="374"/>
      <c r="BV4" s="372">
        <v>5548481</v>
      </c>
      <c r="BW4" s="373"/>
      <c r="BX4" s="373"/>
      <c r="BY4" s="373"/>
      <c r="BZ4" s="373"/>
      <c r="CA4" s="373"/>
      <c r="CB4" s="373"/>
      <c r="CC4" s="374"/>
      <c r="CD4" s="375" t="s">
        <v>86</v>
      </c>
      <c r="CE4" s="376"/>
      <c r="CF4" s="376"/>
      <c r="CG4" s="376"/>
      <c r="CH4" s="376"/>
      <c r="CI4" s="376"/>
      <c r="CJ4" s="376"/>
      <c r="CK4" s="376"/>
      <c r="CL4" s="376"/>
      <c r="CM4" s="376"/>
      <c r="CN4" s="376"/>
      <c r="CO4" s="376"/>
      <c r="CP4" s="376"/>
      <c r="CQ4" s="376"/>
      <c r="CR4" s="376"/>
      <c r="CS4" s="377"/>
      <c r="CT4" s="378">
        <v>8.8000000000000007</v>
      </c>
      <c r="CU4" s="379"/>
      <c r="CV4" s="379"/>
      <c r="CW4" s="379"/>
      <c r="CX4" s="379"/>
      <c r="CY4" s="379"/>
      <c r="CZ4" s="379"/>
      <c r="DA4" s="380"/>
      <c r="DB4" s="378">
        <v>7.4</v>
      </c>
      <c r="DC4" s="379"/>
      <c r="DD4" s="379"/>
      <c r="DE4" s="379"/>
      <c r="DF4" s="379"/>
      <c r="DG4" s="379"/>
      <c r="DH4" s="379"/>
      <c r="DI4" s="380"/>
      <c r="DJ4" s="165"/>
      <c r="DK4" s="165"/>
      <c r="DL4" s="165"/>
      <c r="DM4" s="165"/>
      <c r="DN4" s="165"/>
      <c r="DO4" s="165"/>
    </row>
    <row r="5" spans="1:119" ht="18.75" customHeight="1" x14ac:dyDescent="0.15">
      <c r="A5" s="166"/>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87</v>
      </c>
      <c r="AN5" s="439"/>
      <c r="AO5" s="439"/>
      <c r="AP5" s="439"/>
      <c r="AQ5" s="439"/>
      <c r="AR5" s="439"/>
      <c r="AS5" s="439"/>
      <c r="AT5" s="440"/>
      <c r="AU5" s="441" t="s">
        <v>88</v>
      </c>
      <c r="AV5" s="442"/>
      <c r="AW5" s="442"/>
      <c r="AX5" s="442"/>
      <c r="AY5" s="443" t="s">
        <v>89</v>
      </c>
      <c r="AZ5" s="444"/>
      <c r="BA5" s="444"/>
      <c r="BB5" s="444"/>
      <c r="BC5" s="444"/>
      <c r="BD5" s="444"/>
      <c r="BE5" s="444"/>
      <c r="BF5" s="444"/>
      <c r="BG5" s="444"/>
      <c r="BH5" s="444"/>
      <c r="BI5" s="444"/>
      <c r="BJ5" s="444"/>
      <c r="BK5" s="444"/>
      <c r="BL5" s="444"/>
      <c r="BM5" s="445"/>
      <c r="BN5" s="409">
        <v>5135523</v>
      </c>
      <c r="BO5" s="410"/>
      <c r="BP5" s="410"/>
      <c r="BQ5" s="410"/>
      <c r="BR5" s="410"/>
      <c r="BS5" s="410"/>
      <c r="BT5" s="410"/>
      <c r="BU5" s="411"/>
      <c r="BV5" s="409">
        <v>5299672</v>
      </c>
      <c r="BW5" s="410"/>
      <c r="BX5" s="410"/>
      <c r="BY5" s="410"/>
      <c r="BZ5" s="410"/>
      <c r="CA5" s="410"/>
      <c r="CB5" s="410"/>
      <c r="CC5" s="411"/>
      <c r="CD5" s="412" t="s">
        <v>90</v>
      </c>
      <c r="CE5" s="413"/>
      <c r="CF5" s="413"/>
      <c r="CG5" s="413"/>
      <c r="CH5" s="413"/>
      <c r="CI5" s="413"/>
      <c r="CJ5" s="413"/>
      <c r="CK5" s="413"/>
      <c r="CL5" s="413"/>
      <c r="CM5" s="413"/>
      <c r="CN5" s="413"/>
      <c r="CO5" s="413"/>
      <c r="CP5" s="413"/>
      <c r="CQ5" s="413"/>
      <c r="CR5" s="413"/>
      <c r="CS5" s="414"/>
      <c r="CT5" s="406">
        <v>95.8</v>
      </c>
      <c r="CU5" s="407"/>
      <c r="CV5" s="407"/>
      <c r="CW5" s="407"/>
      <c r="CX5" s="407"/>
      <c r="CY5" s="407"/>
      <c r="CZ5" s="407"/>
      <c r="DA5" s="408"/>
      <c r="DB5" s="406">
        <v>96</v>
      </c>
      <c r="DC5" s="407"/>
      <c r="DD5" s="407"/>
      <c r="DE5" s="407"/>
      <c r="DF5" s="407"/>
      <c r="DG5" s="407"/>
      <c r="DH5" s="407"/>
      <c r="DI5" s="408"/>
      <c r="DJ5" s="165"/>
      <c r="DK5" s="165"/>
      <c r="DL5" s="165"/>
      <c r="DM5" s="165"/>
      <c r="DN5" s="165"/>
      <c r="DO5" s="165"/>
    </row>
    <row r="6" spans="1:119" ht="18.75" customHeight="1" x14ac:dyDescent="0.15">
      <c r="A6" s="166"/>
      <c r="B6" s="415" t="s">
        <v>91</v>
      </c>
      <c r="C6" s="416"/>
      <c r="D6" s="416"/>
      <c r="E6" s="417"/>
      <c r="F6" s="417"/>
      <c r="G6" s="417"/>
      <c r="H6" s="417"/>
      <c r="I6" s="417"/>
      <c r="J6" s="417"/>
      <c r="K6" s="417"/>
      <c r="L6" s="417" t="s">
        <v>92</v>
      </c>
      <c r="M6" s="417"/>
      <c r="N6" s="417"/>
      <c r="O6" s="417"/>
      <c r="P6" s="417"/>
      <c r="Q6" s="417"/>
      <c r="R6" s="421"/>
      <c r="S6" s="421"/>
      <c r="T6" s="421"/>
      <c r="U6" s="421"/>
      <c r="V6" s="422"/>
      <c r="W6" s="425" t="s">
        <v>93</v>
      </c>
      <c r="X6" s="426"/>
      <c r="Y6" s="426"/>
      <c r="Z6" s="426"/>
      <c r="AA6" s="426"/>
      <c r="AB6" s="416"/>
      <c r="AC6" s="429" t="s">
        <v>94</v>
      </c>
      <c r="AD6" s="430"/>
      <c r="AE6" s="430"/>
      <c r="AF6" s="430"/>
      <c r="AG6" s="430"/>
      <c r="AH6" s="430"/>
      <c r="AI6" s="430"/>
      <c r="AJ6" s="430"/>
      <c r="AK6" s="430"/>
      <c r="AL6" s="431"/>
      <c r="AM6" s="438" t="s">
        <v>95</v>
      </c>
      <c r="AN6" s="439"/>
      <c r="AO6" s="439"/>
      <c r="AP6" s="439"/>
      <c r="AQ6" s="439"/>
      <c r="AR6" s="439"/>
      <c r="AS6" s="439"/>
      <c r="AT6" s="440"/>
      <c r="AU6" s="441" t="s">
        <v>96</v>
      </c>
      <c r="AV6" s="442"/>
      <c r="AW6" s="442"/>
      <c r="AX6" s="442"/>
      <c r="AY6" s="443" t="s">
        <v>97</v>
      </c>
      <c r="AZ6" s="444"/>
      <c r="BA6" s="444"/>
      <c r="BB6" s="444"/>
      <c r="BC6" s="444"/>
      <c r="BD6" s="444"/>
      <c r="BE6" s="444"/>
      <c r="BF6" s="444"/>
      <c r="BG6" s="444"/>
      <c r="BH6" s="444"/>
      <c r="BI6" s="444"/>
      <c r="BJ6" s="444"/>
      <c r="BK6" s="444"/>
      <c r="BL6" s="444"/>
      <c r="BM6" s="445"/>
      <c r="BN6" s="409">
        <v>274467</v>
      </c>
      <c r="BO6" s="410"/>
      <c r="BP6" s="410"/>
      <c r="BQ6" s="410"/>
      <c r="BR6" s="410"/>
      <c r="BS6" s="410"/>
      <c r="BT6" s="410"/>
      <c r="BU6" s="411"/>
      <c r="BV6" s="409">
        <v>248809</v>
      </c>
      <c r="BW6" s="410"/>
      <c r="BX6" s="410"/>
      <c r="BY6" s="410"/>
      <c r="BZ6" s="410"/>
      <c r="CA6" s="410"/>
      <c r="CB6" s="410"/>
      <c r="CC6" s="411"/>
      <c r="CD6" s="412" t="s">
        <v>98</v>
      </c>
      <c r="CE6" s="413"/>
      <c r="CF6" s="413"/>
      <c r="CG6" s="413"/>
      <c r="CH6" s="413"/>
      <c r="CI6" s="413"/>
      <c r="CJ6" s="413"/>
      <c r="CK6" s="413"/>
      <c r="CL6" s="413"/>
      <c r="CM6" s="413"/>
      <c r="CN6" s="413"/>
      <c r="CO6" s="413"/>
      <c r="CP6" s="413"/>
      <c r="CQ6" s="413"/>
      <c r="CR6" s="413"/>
      <c r="CS6" s="414"/>
      <c r="CT6" s="446">
        <v>100.8</v>
      </c>
      <c r="CU6" s="447"/>
      <c r="CV6" s="447"/>
      <c r="CW6" s="447"/>
      <c r="CX6" s="447"/>
      <c r="CY6" s="447"/>
      <c r="CZ6" s="447"/>
      <c r="DA6" s="448"/>
      <c r="DB6" s="446">
        <v>100.7</v>
      </c>
      <c r="DC6" s="447"/>
      <c r="DD6" s="447"/>
      <c r="DE6" s="447"/>
      <c r="DF6" s="447"/>
      <c r="DG6" s="447"/>
      <c r="DH6" s="447"/>
      <c r="DI6" s="448"/>
      <c r="DJ6" s="165"/>
      <c r="DK6" s="165"/>
      <c r="DL6" s="165"/>
      <c r="DM6" s="165"/>
      <c r="DN6" s="165"/>
      <c r="DO6" s="165"/>
    </row>
    <row r="7" spans="1:119" ht="18.75" customHeight="1" x14ac:dyDescent="0.15">
      <c r="A7" s="166"/>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99</v>
      </c>
      <c r="AN7" s="439"/>
      <c r="AO7" s="439"/>
      <c r="AP7" s="439"/>
      <c r="AQ7" s="439"/>
      <c r="AR7" s="439"/>
      <c r="AS7" s="439"/>
      <c r="AT7" s="440"/>
      <c r="AU7" s="441" t="s">
        <v>88</v>
      </c>
      <c r="AV7" s="442"/>
      <c r="AW7" s="442"/>
      <c r="AX7" s="442"/>
      <c r="AY7" s="443" t="s">
        <v>100</v>
      </c>
      <c r="AZ7" s="444"/>
      <c r="BA7" s="444"/>
      <c r="BB7" s="444"/>
      <c r="BC7" s="444"/>
      <c r="BD7" s="444"/>
      <c r="BE7" s="444"/>
      <c r="BF7" s="444"/>
      <c r="BG7" s="444"/>
      <c r="BH7" s="444"/>
      <c r="BI7" s="444"/>
      <c r="BJ7" s="444"/>
      <c r="BK7" s="444"/>
      <c r="BL7" s="444"/>
      <c r="BM7" s="445"/>
      <c r="BN7" s="409">
        <v>10507</v>
      </c>
      <c r="BO7" s="410"/>
      <c r="BP7" s="410"/>
      <c r="BQ7" s="410"/>
      <c r="BR7" s="410"/>
      <c r="BS7" s="410"/>
      <c r="BT7" s="410"/>
      <c r="BU7" s="411"/>
      <c r="BV7" s="409">
        <v>24115</v>
      </c>
      <c r="BW7" s="410"/>
      <c r="BX7" s="410"/>
      <c r="BY7" s="410"/>
      <c r="BZ7" s="410"/>
      <c r="CA7" s="410"/>
      <c r="CB7" s="410"/>
      <c r="CC7" s="411"/>
      <c r="CD7" s="412" t="s">
        <v>101</v>
      </c>
      <c r="CE7" s="413"/>
      <c r="CF7" s="413"/>
      <c r="CG7" s="413"/>
      <c r="CH7" s="413"/>
      <c r="CI7" s="413"/>
      <c r="CJ7" s="413"/>
      <c r="CK7" s="413"/>
      <c r="CL7" s="413"/>
      <c r="CM7" s="413"/>
      <c r="CN7" s="413"/>
      <c r="CO7" s="413"/>
      <c r="CP7" s="413"/>
      <c r="CQ7" s="413"/>
      <c r="CR7" s="413"/>
      <c r="CS7" s="414"/>
      <c r="CT7" s="409">
        <v>3005031</v>
      </c>
      <c r="CU7" s="410"/>
      <c r="CV7" s="410"/>
      <c r="CW7" s="410"/>
      <c r="CX7" s="410"/>
      <c r="CY7" s="410"/>
      <c r="CZ7" s="410"/>
      <c r="DA7" s="411"/>
      <c r="DB7" s="409">
        <v>3022777</v>
      </c>
      <c r="DC7" s="410"/>
      <c r="DD7" s="410"/>
      <c r="DE7" s="410"/>
      <c r="DF7" s="410"/>
      <c r="DG7" s="410"/>
      <c r="DH7" s="410"/>
      <c r="DI7" s="411"/>
      <c r="DJ7" s="165"/>
      <c r="DK7" s="165"/>
      <c r="DL7" s="165"/>
      <c r="DM7" s="165"/>
      <c r="DN7" s="165"/>
      <c r="DO7" s="165"/>
    </row>
    <row r="8" spans="1:119" ht="18.75" customHeight="1" thickBot="1" x14ac:dyDescent="0.2">
      <c r="A8" s="166"/>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102</v>
      </c>
      <c r="AN8" s="439"/>
      <c r="AO8" s="439"/>
      <c r="AP8" s="439"/>
      <c r="AQ8" s="439"/>
      <c r="AR8" s="439"/>
      <c r="AS8" s="439"/>
      <c r="AT8" s="440"/>
      <c r="AU8" s="441" t="s">
        <v>103</v>
      </c>
      <c r="AV8" s="442"/>
      <c r="AW8" s="442"/>
      <c r="AX8" s="442"/>
      <c r="AY8" s="443" t="s">
        <v>104</v>
      </c>
      <c r="AZ8" s="444"/>
      <c r="BA8" s="444"/>
      <c r="BB8" s="444"/>
      <c r="BC8" s="444"/>
      <c r="BD8" s="444"/>
      <c r="BE8" s="444"/>
      <c r="BF8" s="444"/>
      <c r="BG8" s="444"/>
      <c r="BH8" s="444"/>
      <c r="BI8" s="444"/>
      <c r="BJ8" s="444"/>
      <c r="BK8" s="444"/>
      <c r="BL8" s="444"/>
      <c r="BM8" s="445"/>
      <c r="BN8" s="409">
        <v>263960</v>
      </c>
      <c r="BO8" s="410"/>
      <c r="BP8" s="410"/>
      <c r="BQ8" s="410"/>
      <c r="BR8" s="410"/>
      <c r="BS8" s="410"/>
      <c r="BT8" s="410"/>
      <c r="BU8" s="411"/>
      <c r="BV8" s="409">
        <v>224694</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0.37</v>
      </c>
      <c r="CU8" s="450"/>
      <c r="CV8" s="450"/>
      <c r="CW8" s="450"/>
      <c r="CX8" s="450"/>
      <c r="CY8" s="450"/>
      <c r="CZ8" s="450"/>
      <c r="DA8" s="451"/>
      <c r="DB8" s="449">
        <v>0.36</v>
      </c>
      <c r="DC8" s="450"/>
      <c r="DD8" s="450"/>
      <c r="DE8" s="450"/>
      <c r="DF8" s="450"/>
      <c r="DG8" s="450"/>
      <c r="DH8" s="450"/>
      <c r="DI8" s="451"/>
      <c r="DJ8" s="165"/>
      <c r="DK8" s="165"/>
      <c r="DL8" s="165"/>
      <c r="DM8" s="165"/>
      <c r="DN8" s="165"/>
      <c r="DO8" s="165"/>
    </row>
    <row r="9" spans="1:119" ht="18.75" customHeight="1" thickBot="1" x14ac:dyDescent="0.2">
      <c r="A9" s="166"/>
      <c r="B9" s="403" t="s">
        <v>106</v>
      </c>
      <c r="C9" s="404"/>
      <c r="D9" s="404"/>
      <c r="E9" s="404"/>
      <c r="F9" s="404"/>
      <c r="G9" s="404"/>
      <c r="H9" s="404"/>
      <c r="I9" s="404"/>
      <c r="J9" s="404"/>
      <c r="K9" s="452"/>
      <c r="L9" s="453" t="s">
        <v>107</v>
      </c>
      <c r="M9" s="454"/>
      <c r="N9" s="454"/>
      <c r="O9" s="454"/>
      <c r="P9" s="454"/>
      <c r="Q9" s="455"/>
      <c r="R9" s="456">
        <v>11363</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110</v>
      </c>
      <c r="AV9" s="442"/>
      <c r="AW9" s="442"/>
      <c r="AX9" s="442"/>
      <c r="AY9" s="443" t="s">
        <v>111</v>
      </c>
      <c r="AZ9" s="444"/>
      <c r="BA9" s="444"/>
      <c r="BB9" s="444"/>
      <c r="BC9" s="444"/>
      <c r="BD9" s="444"/>
      <c r="BE9" s="444"/>
      <c r="BF9" s="444"/>
      <c r="BG9" s="444"/>
      <c r="BH9" s="444"/>
      <c r="BI9" s="444"/>
      <c r="BJ9" s="444"/>
      <c r="BK9" s="444"/>
      <c r="BL9" s="444"/>
      <c r="BM9" s="445"/>
      <c r="BN9" s="409">
        <v>39266</v>
      </c>
      <c r="BO9" s="410"/>
      <c r="BP9" s="410"/>
      <c r="BQ9" s="410"/>
      <c r="BR9" s="410"/>
      <c r="BS9" s="410"/>
      <c r="BT9" s="410"/>
      <c r="BU9" s="411"/>
      <c r="BV9" s="409">
        <v>-38387</v>
      </c>
      <c r="BW9" s="410"/>
      <c r="BX9" s="410"/>
      <c r="BY9" s="410"/>
      <c r="BZ9" s="410"/>
      <c r="CA9" s="410"/>
      <c r="CB9" s="410"/>
      <c r="CC9" s="411"/>
      <c r="CD9" s="412" t="s">
        <v>112</v>
      </c>
      <c r="CE9" s="413"/>
      <c r="CF9" s="413"/>
      <c r="CG9" s="413"/>
      <c r="CH9" s="413"/>
      <c r="CI9" s="413"/>
      <c r="CJ9" s="413"/>
      <c r="CK9" s="413"/>
      <c r="CL9" s="413"/>
      <c r="CM9" s="413"/>
      <c r="CN9" s="413"/>
      <c r="CO9" s="413"/>
      <c r="CP9" s="413"/>
      <c r="CQ9" s="413"/>
      <c r="CR9" s="413"/>
      <c r="CS9" s="414"/>
      <c r="CT9" s="406">
        <v>11.6</v>
      </c>
      <c r="CU9" s="407"/>
      <c r="CV9" s="407"/>
      <c r="CW9" s="407"/>
      <c r="CX9" s="407"/>
      <c r="CY9" s="407"/>
      <c r="CZ9" s="407"/>
      <c r="DA9" s="408"/>
      <c r="DB9" s="406">
        <v>11.1</v>
      </c>
      <c r="DC9" s="407"/>
      <c r="DD9" s="407"/>
      <c r="DE9" s="407"/>
      <c r="DF9" s="407"/>
      <c r="DG9" s="407"/>
      <c r="DH9" s="407"/>
      <c r="DI9" s="408"/>
      <c r="DJ9" s="165"/>
      <c r="DK9" s="165"/>
      <c r="DL9" s="165"/>
      <c r="DM9" s="165"/>
      <c r="DN9" s="165"/>
      <c r="DO9" s="165"/>
    </row>
    <row r="10" spans="1:119" ht="18.75" customHeight="1" thickBot="1" x14ac:dyDescent="0.2">
      <c r="A10" s="166"/>
      <c r="B10" s="403"/>
      <c r="C10" s="404"/>
      <c r="D10" s="404"/>
      <c r="E10" s="404"/>
      <c r="F10" s="404"/>
      <c r="G10" s="404"/>
      <c r="H10" s="404"/>
      <c r="I10" s="404"/>
      <c r="J10" s="404"/>
      <c r="K10" s="452"/>
      <c r="L10" s="459" t="s">
        <v>113</v>
      </c>
      <c r="M10" s="439"/>
      <c r="N10" s="439"/>
      <c r="O10" s="439"/>
      <c r="P10" s="439"/>
      <c r="Q10" s="440"/>
      <c r="R10" s="460">
        <v>12015</v>
      </c>
      <c r="S10" s="461"/>
      <c r="T10" s="461"/>
      <c r="U10" s="461"/>
      <c r="V10" s="462"/>
      <c r="W10" s="397"/>
      <c r="X10" s="398"/>
      <c r="Y10" s="398"/>
      <c r="Z10" s="398"/>
      <c r="AA10" s="398"/>
      <c r="AB10" s="398"/>
      <c r="AC10" s="398"/>
      <c r="AD10" s="398"/>
      <c r="AE10" s="398"/>
      <c r="AF10" s="398"/>
      <c r="AG10" s="398"/>
      <c r="AH10" s="398"/>
      <c r="AI10" s="398"/>
      <c r="AJ10" s="398"/>
      <c r="AK10" s="398"/>
      <c r="AL10" s="401"/>
      <c r="AM10" s="438" t="s">
        <v>114</v>
      </c>
      <c r="AN10" s="439"/>
      <c r="AO10" s="439"/>
      <c r="AP10" s="439"/>
      <c r="AQ10" s="439"/>
      <c r="AR10" s="439"/>
      <c r="AS10" s="439"/>
      <c r="AT10" s="440"/>
      <c r="AU10" s="441" t="s">
        <v>110</v>
      </c>
      <c r="AV10" s="442"/>
      <c r="AW10" s="442"/>
      <c r="AX10" s="442"/>
      <c r="AY10" s="443" t="s">
        <v>115</v>
      </c>
      <c r="AZ10" s="444"/>
      <c r="BA10" s="444"/>
      <c r="BB10" s="444"/>
      <c r="BC10" s="444"/>
      <c r="BD10" s="444"/>
      <c r="BE10" s="444"/>
      <c r="BF10" s="444"/>
      <c r="BG10" s="444"/>
      <c r="BH10" s="444"/>
      <c r="BI10" s="444"/>
      <c r="BJ10" s="444"/>
      <c r="BK10" s="444"/>
      <c r="BL10" s="444"/>
      <c r="BM10" s="445"/>
      <c r="BN10" s="409">
        <v>68225</v>
      </c>
      <c r="BO10" s="410"/>
      <c r="BP10" s="410"/>
      <c r="BQ10" s="410"/>
      <c r="BR10" s="410"/>
      <c r="BS10" s="410"/>
      <c r="BT10" s="410"/>
      <c r="BU10" s="411"/>
      <c r="BV10" s="409">
        <v>138240</v>
      </c>
      <c r="BW10" s="410"/>
      <c r="BX10" s="410"/>
      <c r="BY10" s="410"/>
      <c r="BZ10" s="410"/>
      <c r="CA10" s="410"/>
      <c r="CB10" s="410"/>
      <c r="CC10" s="411"/>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96</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c r="DJ11" s="165"/>
      <c r="DK11" s="165"/>
      <c r="DL11" s="165"/>
      <c r="DM11" s="165"/>
      <c r="DN11" s="165"/>
      <c r="DO11" s="165"/>
    </row>
    <row r="12" spans="1:119" ht="18.75" customHeight="1" x14ac:dyDescent="0.15">
      <c r="A12" s="166"/>
      <c r="B12" s="469" t="s">
        <v>123</v>
      </c>
      <c r="C12" s="470"/>
      <c r="D12" s="470"/>
      <c r="E12" s="470"/>
      <c r="F12" s="470"/>
      <c r="G12" s="470"/>
      <c r="H12" s="470"/>
      <c r="I12" s="470"/>
      <c r="J12" s="470"/>
      <c r="K12" s="471"/>
      <c r="L12" s="478" t="s">
        <v>124</v>
      </c>
      <c r="M12" s="479"/>
      <c r="N12" s="479"/>
      <c r="O12" s="479"/>
      <c r="P12" s="479"/>
      <c r="Q12" s="480"/>
      <c r="R12" s="481">
        <v>11421</v>
      </c>
      <c r="S12" s="482"/>
      <c r="T12" s="482"/>
      <c r="U12" s="482"/>
      <c r="V12" s="483"/>
      <c r="W12" s="484" t="s">
        <v>1</v>
      </c>
      <c r="X12" s="442"/>
      <c r="Y12" s="442"/>
      <c r="Z12" s="442"/>
      <c r="AA12" s="442"/>
      <c r="AB12" s="485"/>
      <c r="AC12" s="441" t="s">
        <v>125</v>
      </c>
      <c r="AD12" s="442"/>
      <c r="AE12" s="442"/>
      <c r="AF12" s="442"/>
      <c r="AG12" s="485"/>
      <c r="AH12" s="441" t="s">
        <v>126</v>
      </c>
      <c r="AI12" s="442"/>
      <c r="AJ12" s="442"/>
      <c r="AK12" s="442"/>
      <c r="AL12" s="486"/>
      <c r="AM12" s="438" t="s">
        <v>127</v>
      </c>
      <c r="AN12" s="439"/>
      <c r="AO12" s="439"/>
      <c r="AP12" s="439"/>
      <c r="AQ12" s="439"/>
      <c r="AR12" s="439"/>
      <c r="AS12" s="439"/>
      <c r="AT12" s="440"/>
      <c r="AU12" s="441" t="s">
        <v>128</v>
      </c>
      <c r="AV12" s="442"/>
      <c r="AW12" s="442"/>
      <c r="AX12" s="442"/>
      <c r="AY12" s="443" t="s">
        <v>129</v>
      </c>
      <c r="AZ12" s="444"/>
      <c r="BA12" s="444"/>
      <c r="BB12" s="444"/>
      <c r="BC12" s="444"/>
      <c r="BD12" s="444"/>
      <c r="BE12" s="444"/>
      <c r="BF12" s="444"/>
      <c r="BG12" s="444"/>
      <c r="BH12" s="444"/>
      <c r="BI12" s="444"/>
      <c r="BJ12" s="444"/>
      <c r="BK12" s="444"/>
      <c r="BL12" s="444"/>
      <c r="BM12" s="445"/>
      <c r="BN12" s="409">
        <v>157700</v>
      </c>
      <c r="BO12" s="410"/>
      <c r="BP12" s="410"/>
      <c r="BQ12" s="410"/>
      <c r="BR12" s="410"/>
      <c r="BS12" s="410"/>
      <c r="BT12" s="410"/>
      <c r="BU12" s="411"/>
      <c r="BV12" s="409">
        <v>103000</v>
      </c>
      <c r="BW12" s="410"/>
      <c r="BX12" s="410"/>
      <c r="BY12" s="410"/>
      <c r="BZ12" s="410"/>
      <c r="CA12" s="410"/>
      <c r="CB12" s="410"/>
      <c r="CC12" s="411"/>
      <c r="CD12" s="412" t="s">
        <v>130</v>
      </c>
      <c r="CE12" s="413"/>
      <c r="CF12" s="413"/>
      <c r="CG12" s="413"/>
      <c r="CH12" s="413"/>
      <c r="CI12" s="413"/>
      <c r="CJ12" s="413"/>
      <c r="CK12" s="413"/>
      <c r="CL12" s="413"/>
      <c r="CM12" s="413"/>
      <c r="CN12" s="413"/>
      <c r="CO12" s="413"/>
      <c r="CP12" s="413"/>
      <c r="CQ12" s="413"/>
      <c r="CR12" s="413"/>
      <c r="CS12" s="414"/>
      <c r="CT12" s="449" t="s">
        <v>131</v>
      </c>
      <c r="CU12" s="450"/>
      <c r="CV12" s="450"/>
      <c r="CW12" s="450"/>
      <c r="CX12" s="450"/>
      <c r="CY12" s="450"/>
      <c r="CZ12" s="450"/>
      <c r="DA12" s="451"/>
      <c r="DB12" s="449" t="s">
        <v>132</v>
      </c>
      <c r="DC12" s="450"/>
      <c r="DD12" s="450"/>
      <c r="DE12" s="450"/>
      <c r="DF12" s="450"/>
      <c r="DG12" s="450"/>
      <c r="DH12" s="450"/>
      <c r="DI12" s="451"/>
      <c r="DJ12" s="165"/>
      <c r="DK12" s="165"/>
      <c r="DL12" s="165"/>
      <c r="DM12" s="165"/>
      <c r="DN12" s="165"/>
      <c r="DO12" s="165"/>
    </row>
    <row r="13" spans="1:119" ht="18.75" customHeight="1" x14ac:dyDescent="0.15">
      <c r="A13" s="166"/>
      <c r="B13" s="472"/>
      <c r="C13" s="473"/>
      <c r="D13" s="473"/>
      <c r="E13" s="473"/>
      <c r="F13" s="473"/>
      <c r="G13" s="473"/>
      <c r="H13" s="473"/>
      <c r="I13" s="473"/>
      <c r="J13" s="473"/>
      <c r="K13" s="474"/>
      <c r="L13" s="176"/>
      <c r="M13" s="497" t="s">
        <v>133</v>
      </c>
      <c r="N13" s="498"/>
      <c r="O13" s="498"/>
      <c r="P13" s="498"/>
      <c r="Q13" s="499"/>
      <c r="R13" s="490">
        <v>11372</v>
      </c>
      <c r="S13" s="491"/>
      <c r="T13" s="491"/>
      <c r="U13" s="491"/>
      <c r="V13" s="492"/>
      <c r="W13" s="425" t="s">
        <v>134</v>
      </c>
      <c r="X13" s="426"/>
      <c r="Y13" s="426"/>
      <c r="Z13" s="426"/>
      <c r="AA13" s="426"/>
      <c r="AB13" s="416"/>
      <c r="AC13" s="460">
        <v>651</v>
      </c>
      <c r="AD13" s="461"/>
      <c r="AE13" s="461"/>
      <c r="AF13" s="461"/>
      <c r="AG13" s="500"/>
      <c r="AH13" s="460">
        <v>698</v>
      </c>
      <c r="AI13" s="461"/>
      <c r="AJ13" s="461"/>
      <c r="AK13" s="461"/>
      <c r="AL13" s="462"/>
      <c r="AM13" s="438" t="s">
        <v>135</v>
      </c>
      <c r="AN13" s="439"/>
      <c r="AO13" s="439"/>
      <c r="AP13" s="439"/>
      <c r="AQ13" s="439"/>
      <c r="AR13" s="439"/>
      <c r="AS13" s="439"/>
      <c r="AT13" s="440"/>
      <c r="AU13" s="441" t="s">
        <v>136</v>
      </c>
      <c r="AV13" s="442"/>
      <c r="AW13" s="442"/>
      <c r="AX13" s="442"/>
      <c r="AY13" s="443" t="s">
        <v>137</v>
      </c>
      <c r="AZ13" s="444"/>
      <c r="BA13" s="444"/>
      <c r="BB13" s="444"/>
      <c r="BC13" s="444"/>
      <c r="BD13" s="444"/>
      <c r="BE13" s="444"/>
      <c r="BF13" s="444"/>
      <c r="BG13" s="444"/>
      <c r="BH13" s="444"/>
      <c r="BI13" s="444"/>
      <c r="BJ13" s="444"/>
      <c r="BK13" s="444"/>
      <c r="BL13" s="444"/>
      <c r="BM13" s="445"/>
      <c r="BN13" s="409">
        <v>-50209</v>
      </c>
      <c r="BO13" s="410"/>
      <c r="BP13" s="410"/>
      <c r="BQ13" s="410"/>
      <c r="BR13" s="410"/>
      <c r="BS13" s="410"/>
      <c r="BT13" s="410"/>
      <c r="BU13" s="411"/>
      <c r="BV13" s="409">
        <v>-3147</v>
      </c>
      <c r="BW13" s="410"/>
      <c r="BX13" s="410"/>
      <c r="BY13" s="410"/>
      <c r="BZ13" s="410"/>
      <c r="CA13" s="410"/>
      <c r="CB13" s="410"/>
      <c r="CC13" s="411"/>
      <c r="CD13" s="412" t="s">
        <v>138</v>
      </c>
      <c r="CE13" s="413"/>
      <c r="CF13" s="413"/>
      <c r="CG13" s="413"/>
      <c r="CH13" s="413"/>
      <c r="CI13" s="413"/>
      <c r="CJ13" s="413"/>
      <c r="CK13" s="413"/>
      <c r="CL13" s="413"/>
      <c r="CM13" s="413"/>
      <c r="CN13" s="413"/>
      <c r="CO13" s="413"/>
      <c r="CP13" s="413"/>
      <c r="CQ13" s="413"/>
      <c r="CR13" s="413"/>
      <c r="CS13" s="414"/>
      <c r="CT13" s="406">
        <v>9.6</v>
      </c>
      <c r="CU13" s="407"/>
      <c r="CV13" s="407"/>
      <c r="CW13" s="407"/>
      <c r="CX13" s="407"/>
      <c r="CY13" s="407"/>
      <c r="CZ13" s="407"/>
      <c r="DA13" s="408"/>
      <c r="DB13" s="406">
        <v>9.4</v>
      </c>
      <c r="DC13" s="407"/>
      <c r="DD13" s="407"/>
      <c r="DE13" s="407"/>
      <c r="DF13" s="407"/>
      <c r="DG13" s="407"/>
      <c r="DH13" s="407"/>
      <c r="DI13" s="408"/>
      <c r="DJ13" s="165"/>
      <c r="DK13" s="165"/>
      <c r="DL13" s="165"/>
      <c r="DM13" s="165"/>
      <c r="DN13" s="165"/>
      <c r="DO13" s="165"/>
    </row>
    <row r="14" spans="1:119" ht="18.75" customHeight="1" thickBot="1" x14ac:dyDescent="0.2">
      <c r="A14" s="166"/>
      <c r="B14" s="472"/>
      <c r="C14" s="473"/>
      <c r="D14" s="473"/>
      <c r="E14" s="473"/>
      <c r="F14" s="473"/>
      <c r="G14" s="473"/>
      <c r="H14" s="473"/>
      <c r="I14" s="473"/>
      <c r="J14" s="473"/>
      <c r="K14" s="474"/>
      <c r="L14" s="487" t="s">
        <v>139</v>
      </c>
      <c r="M14" s="488"/>
      <c r="N14" s="488"/>
      <c r="O14" s="488"/>
      <c r="P14" s="488"/>
      <c r="Q14" s="489"/>
      <c r="R14" s="490">
        <v>11608</v>
      </c>
      <c r="S14" s="491"/>
      <c r="T14" s="491"/>
      <c r="U14" s="491"/>
      <c r="V14" s="492"/>
      <c r="W14" s="399"/>
      <c r="X14" s="400"/>
      <c r="Y14" s="400"/>
      <c r="Z14" s="400"/>
      <c r="AA14" s="400"/>
      <c r="AB14" s="389"/>
      <c r="AC14" s="493">
        <v>11.2</v>
      </c>
      <c r="AD14" s="494"/>
      <c r="AE14" s="494"/>
      <c r="AF14" s="494"/>
      <c r="AG14" s="495"/>
      <c r="AH14" s="493">
        <v>11.6</v>
      </c>
      <c r="AI14" s="494"/>
      <c r="AJ14" s="494"/>
      <c r="AK14" s="494"/>
      <c r="AL14" s="496"/>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1" t="s">
        <v>140</v>
      </c>
      <c r="CE14" s="502"/>
      <c r="CF14" s="502"/>
      <c r="CG14" s="502"/>
      <c r="CH14" s="502"/>
      <c r="CI14" s="502"/>
      <c r="CJ14" s="502"/>
      <c r="CK14" s="502"/>
      <c r="CL14" s="502"/>
      <c r="CM14" s="502"/>
      <c r="CN14" s="502"/>
      <c r="CO14" s="502"/>
      <c r="CP14" s="502"/>
      <c r="CQ14" s="502"/>
      <c r="CR14" s="502"/>
      <c r="CS14" s="503"/>
      <c r="CT14" s="504">
        <v>123.6</v>
      </c>
      <c r="CU14" s="505"/>
      <c r="CV14" s="505"/>
      <c r="CW14" s="505"/>
      <c r="CX14" s="505"/>
      <c r="CY14" s="505"/>
      <c r="CZ14" s="505"/>
      <c r="DA14" s="506"/>
      <c r="DB14" s="504">
        <v>115.1</v>
      </c>
      <c r="DC14" s="505"/>
      <c r="DD14" s="505"/>
      <c r="DE14" s="505"/>
      <c r="DF14" s="505"/>
      <c r="DG14" s="505"/>
      <c r="DH14" s="505"/>
      <c r="DI14" s="506"/>
      <c r="DJ14" s="165"/>
      <c r="DK14" s="165"/>
      <c r="DL14" s="165"/>
      <c r="DM14" s="165"/>
      <c r="DN14" s="165"/>
      <c r="DO14" s="165"/>
    </row>
    <row r="15" spans="1:119" ht="18.75" customHeight="1" x14ac:dyDescent="0.15">
      <c r="A15" s="166"/>
      <c r="B15" s="472"/>
      <c r="C15" s="473"/>
      <c r="D15" s="473"/>
      <c r="E15" s="473"/>
      <c r="F15" s="473"/>
      <c r="G15" s="473"/>
      <c r="H15" s="473"/>
      <c r="I15" s="473"/>
      <c r="J15" s="473"/>
      <c r="K15" s="474"/>
      <c r="L15" s="176"/>
      <c r="M15" s="497" t="s">
        <v>141</v>
      </c>
      <c r="N15" s="498"/>
      <c r="O15" s="498"/>
      <c r="P15" s="498"/>
      <c r="Q15" s="499"/>
      <c r="R15" s="490">
        <v>11564</v>
      </c>
      <c r="S15" s="491"/>
      <c r="T15" s="491"/>
      <c r="U15" s="491"/>
      <c r="V15" s="492"/>
      <c r="W15" s="425" t="s">
        <v>142</v>
      </c>
      <c r="X15" s="426"/>
      <c r="Y15" s="426"/>
      <c r="Z15" s="426"/>
      <c r="AA15" s="426"/>
      <c r="AB15" s="416"/>
      <c r="AC15" s="460">
        <v>1772</v>
      </c>
      <c r="AD15" s="461"/>
      <c r="AE15" s="461"/>
      <c r="AF15" s="461"/>
      <c r="AG15" s="500"/>
      <c r="AH15" s="460">
        <v>1821</v>
      </c>
      <c r="AI15" s="461"/>
      <c r="AJ15" s="461"/>
      <c r="AK15" s="461"/>
      <c r="AL15" s="462"/>
      <c r="AM15" s="438"/>
      <c r="AN15" s="439"/>
      <c r="AO15" s="439"/>
      <c r="AP15" s="439"/>
      <c r="AQ15" s="439"/>
      <c r="AR15" s="439"/>
      <c r="AS15" s="439"/>
      <c r="AT15" s="440"/>
      <c r="AU15" s="441"/>
      <c r="AV15" s="442"/>
      <c r="AW15" s="442"/>
      <c r="AX15" s="442"/>
      <c r="AY15" s="369" t="s">
        <v>143</v>
      </c>
      <c r="AZ15" s="370"/>
      <c r="BA15" s="370"/>
      <c r="BB15" s="370"/>
      <c r="BC15" s="370"/>
      <c r="BD15" s="370"/>
      <c r="BE15" s="370"/>
      <c r="BF15" s="370"/>
      <c r="BG15" s="370"/>
      <c r="BH15" s="370"/>
      <c r="BI15" s="370"/>
      <c r="BJ15" s="370"/>
      <c r="BK15" s="370"/>
      <c r="BL15" s="370"/>
      <c r="BM15" s="371"/>
      <c r="BN15" s="372">
        <v>985494</v>
      </c>
      <c r="BO15" s="373"/>
      <c r="BP15" s="373"/>
      <c r="BQ15" s="373"/>
      <c r="BR15" s="373"/>
      <c r="BS15" s="373"/>
      <c r="BT15" s="373"/>
      <c r="BU15" s="374"/>
      <c r="BV15" s="372">
        <v>984816</v>
      </c>
      <c r="BW15" s="373"/>
      <c r="BX15" s="373"/>
      <c r="BY15" s="373"/>
      <c r="BZ15" s="373"/>
      <c r="CA15" s="373"/>
      <c r="CB15" s="373"/>
      <c r="CC15" s="374"/>
      <c r="CD15" s="507" t="s">
        <v>144</v>
      </c>
      <c r="CE15" s="508"/>
      <c r="CF15" s="508"/>
      <c r="CG15" s="508"/>
      <c r="CH15" s="508"/>
      <c r="CI15" s="508"/>
      <c r="CJ15" s="508"/>
      <c r="CK15" s="508"/>
      <c r="CL15" s="508"/>
      <c r="CM15" s="508"/>
      <c r="CN15" s="508"/>
      <c r="CO15" s="508"/>
      <c r="CP15" s="508"/>
      <c r="CQ15" s="508"/>
      <c r="CR15" s="508"/>
      <c r="CS15" s="50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2"/>
      <c r="C16" s="473"/>
      <c r="D16" s="473"/>
      <c r="E16" s="473"/>
      <c r="F16" s="473"/>
      <c r="G16" s="473"/>
      <c r="H16" s="473"/>
      <c r="I16" s="473"/>
      <c r="J16" s="473"/>
      <c r="K16" s="474"/>
      <c r="L16" s="487" t="s">
        <v>145</v>
      </c>
      <c r="M16" s="518"/>
      <c r="N16" s="518"/>
      <c r="O16" s="518"/>
      <c r="P16" s="518"/>
      <c r="Q16" s="519"/>
      <c r="R16" s="510" t="s">
        <v>146</v>
      </c>
      <c r="S16" s="511"/>
      <c r="T16" s="511"/>
      <c r="U16" s="511"/>
      <c r="V16" s="512"/>
      <c r="W16" s="399"/>
      <c r="X16" s="400"/>
      <c r="Y16" s="400"/>
      <c r="Z16" s="400"/>
      <c r="AA16" s="400"/>
      <c r="AB16" s="389"/>
      <c r="AC16" s="493">
        <v>30.6</v>
      </c>
      <c r="AD16" s="494"/>
      <c r="AE16" s="494"/>
      <c r="AF16" s="494"/>
      <c r="AG16" s="495"/>
      <c r="AH16" s="493">
        <v>30.3</v>
      </c>
      <c r="AI16" s="494"/>
      <c r="AJ16" s="494"/>
      <c r="AK16" s="494"/>
      <c r="AL16" s="496"/>
      <c r="AM16" s="438"/>
      <c r="AN16" s="439"/>
      <c r="AO16" s="439"/>
      <c r="AP16" s="439"/>
      <c r="AQ16" s="439"/>
      <c r="AR16" s="439"/>
      <c r="AS16" s="439"/>
      <c r="AT16" s="440"/>
      <c r="AU16" s="441"/>
      <c r="AV16" s="442"/>
      <c r="AW16" s="442"/>
      <c r="AX16" s="442"/>
      <c r="AY16" s="443" t="s">
        <v>147</v>
      </c>
      <c r="AZ16" s="444"/>
      <c r="BA16" s="444"/>
      <c r="BB16" s="444"/>
      <c r="BC16" s="444"/>
      <c r="BD16" s="444"/>
      <c r="BE16" s="444"/>
      <c r="BF16" s="444"/>
      <c r="BG16" s="444"/>
      <c r="BH16" s="444"/>
      <c r="BI16" s="444"/>
      <c r="BJ16" s="444"/>
      <c r="BK16" s="444"/>
      <c r="BL16" s="444"/>
      <c r="BM16" s="445"/>
      <c r="BN16" s="409">
        <v>2604607</v>
      </c>
      <c r="BO16" s="410"/>
      <c r="BP16" s="410"/>
      <c r="BQ16" s="410"/>
      <c r="BR16" s="410"/>
      <c r="BS16" s="410"/>
      <c r="BT16" s="410"/>
      <c r="BU16" s="411"/>
      <c r="BV16" s="409">
        <v>2635862</v>
      </c>
      <c r="BW16" s="410"/>
      <c r="BX16" s="410"/>
      <c r="BY16" s="410"/>
      <c r="BZ16" s="410"/>
      <c r="CA16" s="410"/>
      <c r="CB16" s="410"/>
      <c r="CC16" s="411"/>
      <c r="CD16" s="180"/>
      <c r="CE16" s="516"/>
      <c r="CF16" s="516"/>
      <c r="CG16" s="516"/>
      <c r="CH16" s="516"/>
      <c r="CI16" s="516"/>
      <c r="CJ16" s="516"/>
      <c r="CK16" s="516"/>
      <c r="CL16" s="516"/>
      <c r="CM16" s="516"/>
      <c r="CN16" s="516"/>
      <c r="CO16" s="516"/>
      <c r="CP16" s="516"/>
      <c r="CQ16" s="516"/>
      <c r="CR16" s="516"/>
      <c r="CS16" s="517"/>
      <c r="CT16" s="406"/>
      <c r="CU16" s="407"/>
      <c r="CV16" s="407"/>
      <c r="CW16" s="407"/>
      <c r="CX16" s="407"/>
      <c r="CY16" s="407"/>
      <c r="CZ16" s="407"/>
      <c r="DA16" s="408"/>
      <c r="DB16" s="406"/>
      <c r="DC16" s="407"/>
      <c r="DD16" s="407"/>
      <c r="DE16" s="407"/>
      <c r="DF16" s="407"/>
      <c r="DG16" s="407"/>
      <c r="DH16" s="407"/>
      <c r="DI16" s="408"/>
      <c r="DJ16" s="165"/>
      <c r="DK16" s="165"/>
      <c r="DL16" s="165"/>
      <c r="DM16" s="165"/>
      <c r="DN16" s="165"/>
      <c r="DO16" s="165"/>
    </row>
    <row r="17" spans="1:119" ht="18.75" customHeight="1" thickBot="1" x14ac:dyDescent="0.2">
      <c r="A17" s="166"/>
      <c r="B17" s="475"/>
      <c r="C17" s="476"/>
      <c r="D17" s="476"/>
      <c r="E17" s="476"/>
      <c r="F17" s="476"/>
      <c r="G17" s="476"/>
      <c r="H17" s="476"/>
      <c r="I17" s="476"/>
      <c r="J17" s="476"/>
      <c r="K17" s="477"/>
      <c r="L17" s="181"/>
      <c r="M17" s="513" t="s">
        <v>148</v>
      </c>
      <c r="N17" s="514"/>
      <c r="O17" s="514"/>
      <c r="P17" s="514"/>
      <c r="Q17" s="515"/>
      <c r="R17" s="510" t="s">
        <v>149</v>
      </c>
      <c r="S17" s="511"/>
      <c r="T17" s="511"/>
      <c r="U17" s="511"/>
      <c r="V17" s="512"/>
      <c r="W17" s="425" t="s">
        <v>150</v>
      </c>
      <c r="X17" s="426"/>
      <c r="Y17" s="426"/>
      <c r="Z17" s="426"/>
      <c r="AA17" s="426"/>
      <c r="AB17" s="416"/>
      <c r="AC17" s="460">
        <v>3371</v>
      </c>
      <c r="AD17" s="461"/>
      <c r="AE17" s="461"/>
      <c r="AF17" s="461"/>
      <c r="AG17" s="500"/>
      <c r="AH17" s="460">
        <v>3488</v>
      </c>
      <c r="AI17" s="461"/>
      <c r="AJ17" s="461"/>
      <c r="AK17" s="461"/>
      <c r="AL17" s="462"/>
      <c r="AM17" s="438"/>
      <c r="AN17" s="439"/>
      <c r="AO17" s="439"/>
      <c r="AP17" s="439"/>
      <c r="AQ17" s="439"/>
      <c r="AR17" s="439"/>
      <c r="AS17" s="439"/>
      <c r="AT17" s="440"/>
      <c r="AU17" s="441"/>
      <c r="AV17" s="442"/>
      <c r="AW17" s="442"/>
      <c r="AX17" s="442"/>
      <c r="AY17" s="443" t="s">
        <v>151</v>
      </c>
      <c r="AZ17" s="444"/>
      <c r="BA17" s="444"/>
      <c r="BB17" s="444"/>
      <c r="BC17" s="444"/>
      <c r="BD17" s="444"/>
      <c r="BE17" s="444"/>
      <c r="BF17" s="444"/>
      <c r="BG17" s="444"/>
      <c r="BH17" s="444"/>
      <c r="BI17" s="444"/>
      <c r="BJ17" s="444"/>
      <c r="BK17" s="444"/>
      <c r="BL17" s="444"/>
      <c r="BM17" s="445"/>
      <c r="BN17" s="409">
        <v>1235517</v>
      </c>
      <c r="BO17" s="410"/>
      <c r="BP17" s="410"/>
      <c r="BQ17" s="410"/>
      <c r="BR17" s="410"/>
      <c r="BS17" s="410"/>
      <c r="BT17" s="410"/>
      <c r="BU17" s="411"/>
      <c r="BV17" s="409">
        <v>1231450</v>
      </c>
      <c r="BW17" s="410"/>
      <c r="BX17" s="410"/>
      <c r="BY17" s="410"/>
      <c r="BZ17" s="410"/>
      <c r="CA17" s="410"/>
      <c r="CB17" s="410"/>
      <c r="CC17" s="411"/>
      <c r="CD17" s="180"/>
      <c r="CE17" s="516"/>
      <c r="CF17" s="516"/>
      <c r="CG17" s="516"/>
      <c r="CH17" s="516"/>
      <c r="CI17" s="516"/>
      <c r="CJ17" s="516"/>
      <c r="CK17" s="516"/>
      <c r="CL17" s="516"/>
      <c r="CM17" s="516"/>
      <c r="CN17" s="516"/>
      <c r="CO17" s="516"/>
      <c r="CP17" s="516"/>
      <c r="CQ17" s="516"/>
      <c r="CR17" s="516"/>
      <c r="CS17" s="517"/>
      <c r="CT17" s="406"/>
      <c r="CU17" s="407"/>
      <c r="CV17" s="407"/>
      <c r="CW17" s="407"/>
      <c r="CX17" s="407"/>
      <c r="CY17" s="407"/>
      <c r="CZ17" s="407"/>
      <c r="DA17" s="408"/>
      <c r="DB17" s="406"/>
      <c r="DC17" s="407"/>
      <c r="DD17" s="407"/>
      <c r="DE17" s="407"/>
      <c r="DF17" s="407"/>
      <c r="DG17" s="407"/>
      <c r="DH17" s="407"/>
      <c r="DI17" s="408"/>
      <c r="DJ17" s="165"/>
      <c r="DK17" s="165"/>
      <c r="DL17" s="165"/>
      <c r="DM17" s="165"/>
      <c r="DN17" s="165"/>
      <c r="DO17" s="165"/>
    </row>
    <row r="18" spans="1:119" ht="18.75" customHeight="1" thickBot="1" x14ac:dyDescent="0.2">
      <c r="A18" s="166"/>
      <c r="B18" s="520" t="s">
        <v>152</v>
      </c>
      <c r="C18" s="452"/>
      <c r="D18" s="452"/>
      <c r="E18" s="521"/>
      <c r="F18" s="521"/>
      <c r="G18" s="521"/>
      <c r="H18" s="521"/>
      <c r="I18" s="521"/>
      <c r="J18" s="521"/>
      <c r="K18" s="521"/>
      <c r="L18" s="522">
        <v>31.15</v>
      </c>
      <c r="M18" s="522"/>
      <c r="N18" s="522"/>
      <c r="O18" s="522"/>
      <c r="P18" s="522"/>
      <c r="Q18" s="522"/>
      <c r="R18" s="523"/>
      <c r="S18" s="523"/>
      <c r="T18" s="523"/>
      <c r="U18" s="523"/>
      <c r="V18" s="524"/>
      <c r="W18" s="427"/>
      <c r="X18" s="428"/>
      <c r="Y18" s="428"/>
      <c r="Z18" s="428"/>
      <c r="AA18" s="428"/>
      <c r="AB18" s="419"/>
      <c r="AC18" s="525">
        <v>58.2</v>
      </c>
      <c r="AD18" s="526"/>
      <c r="AE18" s="526"/>
      <c r="AF18" s="526"/>
      <c r="AG18" s="527"/>
      <c r="AH18" s="525">
        <v>58.1</v>
      </c>
      <c r="AI18" s="526"/>
      <c r="AJ18" s="526"/>
      <c r="AK18" s="526"/>
      <c r="AL18" s="528"/>
      <c r="AM18" s="438"/>
      <c r="AN18" s="439"/>
      <c r="AO18" s="439"/>
      <c r="AP18" s="439"/>
      <c r="AQ18" s="439"/>
      <c r="AR18" s="439"/>
      <c r="AS18" s="439"/>
      <c r="AT18" s="440"/>
      <c r="AU18" s="441"/>
      <c r="AV18" s="442"/>
      <c r="AW18" s="442"/>
      <c r="AX18" s="442"/>
      <c r="AY18" s="443" t="s">
        <v>153</v>
      </c>
      <c r="AZ18" s="444"/>
      <c r="BA18" s="444"/>
      <c r="BB18" s="444"/>
      <c r="BC18" s="444"/>
      <c r="BD18" s="444"/>
      <c r="BE18" s="444"/>
      <c r="BF18" s="444"/>
      <c r="BG18" s="444"/>
      <c r="BH18" s="444"/>
      <c r="BI18" s="444"/>
      <c r="BJ18" s="444"/>
      <c r="BK18" s="444"/>
      <c r="BL18" s="444"/>
      <c r="BM18" s="445"/>
      <c r="BN18" s="409">
        <v>2921601</v>
      </c>
      <c r="BO18" s="410"/>
      <c r="BP18" s="410"/>
      <c r="BQ18" s="410"/>
      <c r="BR18" s="410"/>
      <c r="BS18" s="410"/>
      <c r="BT18" s="410"/>
      <c r="BU18" s="411"/>
      <c r="BV18" s="409">
        <v>2926837</v>
      </c>
      <c r="BW18" s="410"/>
      <c r="BX18" s="410"/>
      <c r="BY18" s="410"/>
      <c r="BZ18" s="410"/>
      <c r="CA18" s="410"/>
      <c r="CB18" s="410"/>
      <c r="CC18" s="411"/>
      <c r="CD18" s="180"/>
      <c r="CE18" s="516"/>
      <c r="CF18" s="516"/>
      <c r="CG18" s="516"/>
      <c r="CH18" s="516"/>
      <c r="CI18" s="516"/>
      <c r="CJ18" s="516"/>
      <c r="CK18" s="516"/>
      <c r="CL18" s="516"/>
      <c r="CM18" s="516"/>
      <c r="CN18" s="516"/>
      <c r="CO18" s="516"/>
      <c r="CP18" s="516"/>
      <c r="CQ18" s="516"/>
      <c r="CR18" s="516"/>
      <c r="CS18" s="517"/>
      <c r="CT18" s="406"/>
      <c r="CU18" s="407"/>
      <c r="CV18" s="407"/>
      <c r="CW18" s="407"/>
      <c r="CX18" s="407"/>
      <c r="CY18" s="407"/>
      <c r="CZ18" s="407"/>
      <c r="DA18" s="408"/>
      <c r="DB18" s="406"/>
      <c r="DC18" s="407"/>
      <c r="DD18" s="407"/>
      <c r="DE18" s="407"/>
      <c r="DF18" s="407"/>
      <c r="DG18" s="407"/>
      <c r="DH18" s="407"/>
      <c r="DI18" s="408"/>
      <c r="DJ18" s="165"/>
      <c r="DK18" s="165"/>
      <c r="DL18" s="165"/>
      <c r="DM18" s="165"/>
      <c r="DN18" s="165"/>
      <c r="DO18" s="165"/>
    </row>
    <row r="19" spans="1:119" ht="18.75" customHeight="1" thickBot="1" x14ac:dyDescent="0.2">
      <c r="A19" s="166"/>
      <c r="B19" s="520" t="s">
        <v>154</v>
      </c>
      <c r="C19" s="452"/>
      <c r="D19" s="452"/>
      <c r="E19" s="521"/>
      <c r="F19" s="521"/>
      <c r="G19" s="521"/>
      <c r="H19" s="521"/>
      <c r="I19" s="521"/>
      <c r="J19" s="521"/>
      <c r="K19" s="521"/>
      <c r="L19" s="529">
        <v>365</v>
      </c>
      <c r="M19" s="529"/>
      <c r="N19" s="529"/>
      <c r="O19" s="529"/>
      <c r="P19" s="529"/>
      <c r="Q19" s="529"/>
      <c r="R19" s="530"/>
      <c r="S19" s="530"/>
      <c r="T19" s="530"/>
      <c r="U19" s="530"/>
      <c r="V19" s="531"/>
      <c r="W19" s="366"/>
      <c r="X19" s="367"/>
      <c r="Y19" s="367"/>
      <c r="Z19" s="367"/>
      <c r="AA19" s="367"/>
      <c r="AB19" s="367"/>
      <c r="AC19" s="538"/>
      <c r="AD19" s="538"/>
      <c r="AE19" s="538"/>
      <c r="AF19" s="538"/>
      <c r="AG19" s="538"/>
      <c r="AH19" s="538"/>
      <c r="AI19" s="538"/>
      <c r="AJ19" s="538"/>
      <c r="AK19" s="538"/>
      <c r="AL19" s="539"/>
      <c r="AM19" s="438"/>
      <c r="AN19" s="439"/>
      <c r="AO19" s="439"/>
      <c r="AP19" s="439"/>
      <c r="AQ19" s="439"/>
      <c r="AR19" s="439"/>
      <c r="AS19" s="439"/>
      <c r="AT19" s="440"/>
      <c r="AU19" s="441"/>
      <c r="AV19" s="442"/>
      <c r="AW19" s="442"/>
      <c r="AX19" s="442"/>
      <c r="AY19" s="443" t="s">
        <v>155</v>
      </c>
      <c r="AZ19" s="444"/>
      <c r="BA19" s="444"/>
      <c r="BB19" s="444"/>
      <c r="BC19" s="444"/>
      <c r="BD19" s="444"/>
      <c r="BE19" s="444"/>
      <c r="BF19" s="444"/>
      <c r="BG19" s="444"/>
      <c r="BH19" s="444"/>
      <c r="BI19" s="444"/>
      <c r="BJ19" s="444"/>
      <c r="BK19" s="444"/>
      <c r="BL19" s="444"/>
      <c r="BM19" s="445"/>
      <c r="BN19" s="409">
        <v>3625868</v>
      </c>
      <c r="BO19" s="410"/>
      <c r="BP19" s="410"/>
      <c r="BQ19" s="410"/>
      <c r="BR19" s="410"/>
      <c r="BS19" s="410"/>
      <c r="BT19" s="410"/>
      <c r="BU19" s="411"/>
      <c r="BV19" s="409">
        <v>3680322</v>
      </c>
      <c r="BW19" s="410"/>
      <c r="BX19" s="410"/>
      <c r="BY19" s="410"/>
      <c r="BZ19" s="410"/>
      <c r="CA19" s="410"/>
      <c r="CB19" s="410"/>
      <c r="CC19" s="411"/>
      <c r="CD19" s="180"/>
      <c r="CE19" s="516"/>
      <c r="CF19" s="516"/>
      <c r="CG19" s="516"/>
      <c r="CH19" s="516"/>
      <c r="CI19" s="516"/>
      <c r="CJ19" s="516"/>
      <c r="CK19" s="516"/>
      <c r="CL19" s="516"/>
      <c r="CM19" s="516"/>
      <c r="CN19" s="516"/>
      <c r="CO19" s="516"/>
      <c r="CP19" s="516"/>
      <c r="CQ19" s="516"/>
      <c r="CR19" s="516"/>
      <c r="CS19" s="517"/>
      <c r="CT19" s="406"/>
      <c r="CU19" s="407"/>
      <c r="CV19" s="407"/>
      <c r="CW19" s="407"/>
      <c r="CX19" s="407"/>
      <c r="CY19" s="407"/>
      <c r="CZ19" s="407"/>
      <c r="DA19" s="408"/>
      <c r="DB19" s="406"/>
      <c r="DC19" s="407"/>
      <c r="DD19" s="407"/>
      <c r="DE19" s="407"/>
      <c r="DF19" s="407"/>
      <c r="DG19" s="407"/>
      <c r="DH19" s="407"/>
      <c r="DI19" s="408"/>
      <c r="DJ19" s="165"/>
      <c r="DK19" s="165"/>
      <c r="DL19" s="165"/>
      <c r="DM19" s="165"/>
      <c r="DN19" s="165"/>
      <c r="DO19" s="165"/>
    </row>
    <row r="20" spans="1:119" ht="18.75" customHeight="1" thickBot="1" x14ac:dyDescent="0.2">
      <c r="A20" s="166"/>
      <c r="B20" s="520" t="s">
        <v>156</v>
      </c>
      <c r="C20" s="452"/>
      <c r="D20" s="452"/>
      <c r="E20" s="521"/>
      <c r="F20" s="521"/>
      <c r="G20" s="521"/>
      <c r="H20" s="521"/>
      <c r="I20" s="521"/>
      <c r="J20" s="521"/>
      <c r="K20" s="521"/>
      <c r="L20" s="529">
        <v>3427</v>
      </c>
      <c r="M20" s="529"/>
      <c r="N20" s="529"/>
      <c r="O20" s="529"/>
      <c r="P20" s="529"/>
      <c r="Q20" s="529"/>
      <c r="R20" s="530"/>
      <c r="S20" s="530"/>
      <c r="T20" s="530"/>
      <c r="U20" s="530"/>
      <c r="V20" s="531"/>
      <c r="W20" s="427"/>
      <c r="X20" s="428"/>
      <c r="Y20" s="428"/>
      <c r="Z20" s="428"/>
      <c r="AA20" s="428"/>
      <c r="AB20" s="428"/>
      <c r="AC20" s="532"/>
      <c r="AD20" s="532"/>
      <c r="AE20" s="532"/>
      <c r="AF20" s="532"/>
      <c r="AG20" s="532"/>
      <c r="AH20" s="532"/>
      <c r="AI20" s="532"/>
      <c r="AJ20" s="532"/>
      <c r="AK20" s="532"/>
      <c r="AL20" s="533"/>
      <c r="AM20" s="534"/>
      <c r="AN20" s="464"/>
      <c r="AO20" s="464"/>
      <c r="AP20" s="464"/>
      <c r="AQ20" s="464"/>
      <c r="AR20" s="464"/>
      <c r="AS20" s="464"/>
      <c r="AT20" s="465"/>
      <c r="AU20" s="535"/>
      <c r="AV20" s="536"/>
      <c r="AW20" s="536"/>
      <c r="AX20" s="537"/>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80"/>
      <c r="CE20" s="516"/>
      <c r="CF20" s="516"/>
      <c r="CG20" s="516"/>
      <c r="CH20" s="516"/>
      <c r="CI20" s="516"/>
      <c r="CJ20" s="516"/>
      <c r="CK20" s="516"/>
      <c r="CL20" s="516"/>
      <c r="CM20" s="516"/>
      <c r="CN20" s="516"/>
      <c r="CO20" s="516"/>
      <c r="CP20" s="516"/>
      <c r="CQ20" s="516"/>
      <c r="CR20" s="516"/>
      <c r="CS20" s="517"/>
      <c r="CT20" s="406"/>
      <c r="CU20" s="407"/>
      <c r="CV20" s="407"/>
      <c r="CW20" s="407"/>
      <c r="CX20" s="407"/>
      <c r="CY20" s="407"/>
      <c r="CZ20" s="407"/>
      <c r="DA20" s="408"/>
      <c r="DB20" s="406"/>
      <c r="DC20" s="407"/>
      <c r="DD20" s="407"/>
      <c r="DE20" s="407"/>
      <c r="DF20" s="407"/>
      <c r="DG20" s="407"/>
      <c r="DH20" s="407"/>
      <c r="DI20" s="408"/>
      <c r="DJ20" s="165"/>
      <c r="DK20" s="165"/>
      <c r="DL20" s="165"/>
      <c r="DM20" s="165"/>
      <c r="DN20" s="165"/>
      <c r="DO20" s="165"/>
    </row>
    <row r="21" spans="1:119" ht="18.75" customHeight="1" x14ac:dyDescent="0.15">
      <c r="A21" s="166"/>
      <c r="B21" s="540" t="s">
        <v>157</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443"/>
      <c r="AZ21" s="444"/>
      <c r="BA21" s="444"/>
      <c r="BB21" s="444"/>
      <c r="BC21" s="444"/>
      <c r="BD21" s="444"/>
      <c r="BE21" s="444"/>
      <c r="BF21" s="444"/>
      <c r="BG21" s="444"/>
      <c r="BH21" s="444"/>
      <c r="BI21" s="444"/>
      <c r="BJ21" s="444"/>
      <c r="BK21" s="444"/>
      <c r="BL21" s="444"/>
      <c r="BM21" s="445"/>
      <c r="BN21" s="409"/>
      <c r="BO21" s="410"/>
      <c r="BP21" s="410"/>
      <c r="BQ21" s="410"/>
      <c r="BR21" s="410"/>
      <c r="BS21" s="410"/>
      <c r="BT21" s="410"/>
      <c r="BU21" s="411"/>
      <c r="BV21" s="409"/>
      <c r="BW21" s="410"/>
      <c r="BX21" s="410"/>
      <c r="BY21" s="410"/>
      <c r="BZ21" s="410"/>
      <c r="CA21" s="410"/>
      <c r="CB21" s="410"/>
      <c r="CC21" s="411"/>
      <c r="CD21" s="180"/>
      <c r="CE21" s="516"/>
      <c r="CF21" s="516"/>
      <c r="CG21" s="516"/>
      <c r="CH21" s="516"/>
      <c r="CI21" s="516"/>
      <c r="CJ21" s="516"/>
      <c r="CK21" s="516"/>
      <c r="CL21" s="516"/>
      <c r="CM21" s="516"/>
      <c r="CN21" s="516"/>
      <c r="CO21" s="516"/>
      <c r="CP21" s="516"/>
      <c r="CQ21" s="516"/>
      <c r="CR21" s="516"/>
      <c r="CS21" s="517"/>
      <c r="CT21" s="406"/>
      <c r="CU21" s="407"/>
      <c r="CV21" s="407"/>
      <c r="CW21" s="407"/>
      <c r="CX21" s="407"/>
      <c r="CY21" s="407"/>
      <c r="CZ21" s="407"/>
      <c r="DA21" s="408"/>
      <c r="DB21" s="406"/>
      <c r="DC21" s="407"/>
      <c r="DD21" s="407"/>
      <c r="DE21" s="407"/>
      <c r="DF21" s="407"/>
      <c r="DG21" s="407"/>
      <c r="DH21" s="407"/>
      <c r="DI21" s="408"/>
      <c r="DJ21" s="165"/>
      <c r="DK21" s="165"/>
      <c r="DL21" s="165"/>
      <c r="DM21" s="165"/>
      <c r="DN21" s="165"/>
      <c r="DO21" s="165"/>
    </row>
    <row r="22" spans="1:119" ht="18.75" customHeight="1" thickBot="1" x14ac:dyDescent="0.2">
      <c r="A22" s="166"/>
      <c r="B22" s="543" t="s">
        <v>158</v>
      </c>
      <c r="C22" s="544"/>
      <c r="D22" s="545"/>
      <c r="E22" s="421" t="s">
        <v>1</v>
      </c>
      <c r="F22" s="426"/>
      <c r="G22" s="426"/>
      <c r="H22" s="426"/>
      <c r="I22" s="426"/>
      <c r="J22" s="426"/>
      <c r="K22" s="416"/>
      <c r="L22" s="421" t="s">
        <v>159</v>
      </c>
      <c r="M22" s="426"/>
      <c r="N22" s="426"/>
      <c r="O22" s="426"/>
      <c r="P22" s="416"/>
      <c r="Q22" s="552" t="s">
        <v>160</v>
      </c>
      <c r="R22" s="553"/>
      <c r="S22" s="553"/>
      <c r="T22" s="553"/>
      <c r="U22" s="553"/>
      <c r="V22" s="554"/>
      <c r="W22" s="558" t="s">
        <v>161</v>
      </c>
      <c r="X22" s="544"/>
      <c r="Y22" s="545"/>
      <c r="Z22" s="421" t="s">
        <v>1</v>
      </c>
      <c r="AA22" s="426"/>
      <c r="AB22" s="426"/>
      <c r="AC22" s="426"/>
      <c r="AD22" s="426"/>
      <c r="AE22" s="426"/>
      <c r="AF22" s="426"/>
      <c r="AG22" s="416"/>
      <c r="AH22" s="571" t="s">
        <v>162</v>
      </c>
      <c r="AI22" s="426"/>
      <c r="AJ22" s="426"/>
      <c r="AK22" s="426"/>
      <c r="AL22" s="416"/>
      <c r="AM22" s="571" t="s">
        <v>163</v>
      </c>
      <c r="AN22" s="572"/>
      <c r="AO22" s="572"/>
      <c r="AP22" s="572"/>
      <c r="AQ22" s="572"/>
      <c r="AR22" s="573"/>
      <c r="AS22" s="552" t="s">
        <v>160</v>
      </c>
      <c r="AT22" s="553"/>
      <c r="AU22" s="553"/>
      <c r="AV22" s="553"/>
      <c r="AW22" s="553"/>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80"/>
      <c r="CE22" s="516"/>
      <c r="CF22" s="516"/>
      <c r="CG22" s="516"/>
      <c r="CH22" s="516"/>
      <c r="CI22" s="516"/>
      <c r="CJ22" s="516"/>
      <c r="CK22" s="516"/>
      <c r="CL22" s="516"/>
      <c r="CM22" s="516"/>
      <c r="CN22" s="516"/>
      <c r="CO22" s="516"/>
      <c r="CP22" s="516"/>
      <c r="CQ22" s="516"/>
      <c r="CR22" s="516"/>
      <c r="CS22" s="517"/>
      <c r="CT22" s="406"/>
      <c r="CU22" s="407"/>
      <c r="CV22" s="407"/>
      <c r="CW22" s="407"/>
      <c r="CX22" s="407"/>
      <c r="CY22" s="407"/>
      <c r="CZ22" s="407"/>
      <c r="DA22" s="408"/>
      <c r="DB22" s="406"/>
      <c r="DC22" s="407"/>
      <c r="DD22" s="407"/>
      <c r="DE22" s="407"/>
      <c r="DF22" s="407"/>
      <c r="DG22" s="407"/>
      <c r="DH22" s="407"/>
      <c r="DI22" s="408"/>
      <c r="DJ22" s="165"/>
      <c r="DK22" s="165"/>
      <c r="DL22" s="165"/>
      <c r="DM22" s="165"/>
      <c r="DN22" s="165"/>
      <c r="DO22" s="165"/>
    </row>
    <row r="23" spans="1:119" ht="18.75" customHeight="1" x14ac:dyDescent="0.15">
      <c r="A23" s="166"/>
      <c r="B23" s="546"/>
      <c r="C23" s="547"/>
      <c r="D23" s="548"/>
      <c r="E23" s="395"/>
      <c r="F23" s="400"/>
      <c r="G23" s="400"/>
      <c r="H23" s="400"/>
      <c r="I23" s="400"/>
      <c r="J23" s="400"/>
      <c r="K23" s="389"/>
      <c r="L23" s="395"/>
      <c r="M23" s="400"/>
      <c r="N23" s="400"/>
      <c r="O23" s="400"/>
      <c r="P23" s="389"/>
      <c r="Q23" s="555"/>
      <c r="R23" s="556"/>
      <c r="S23" s="556"/>
      <c r="T23" s="556"/>
      <c r="U23" s="556"/>
      <c r="V23" s="557"/>
      <c r="W23" s="559"/>
      <c r="X23" s="547"/>
      <c r="Y23" s="548"/>
      <c r="Z23" s="395"/>
      <c r="AA23" s="400"/>
      <c r="AB23" s="400"/>
      <c r="AC23" s="400"/>
      <c r="AD23" s="400"/>
      <c r="AE23" s="400"/>
      <c r="AF23" s="400"/>
      <c r="AG23" s="389"/>
      <c r="AH23" s="395"/>
      <c r="AI23" s="400"/>
      <c r="AJ23" s="400"/>
      <c r="AK23" s="400"/>
      <c r="AL23" s="389"/>
      <c r="AM23" s="574"/>
      <c r="AN23" s="575"/>
      <c r="AO23" s="575"/>
      <c r="AP23" s="575"/>
      <c r="AQ23" s="575"/>
      <c r="AR23" s="576"/>
      <c r="AS23" s="555"/>
      <c r="AT23" s="556"/>
      <c r="AU23" s="556"/>
      <c r="AV23" s="556"/>
      <c r="AW23" s="556"/>
      <c r="AX23" s="578"/>
      <c r="AY23" s="369" t="s">
        <v>164</v>
      </c>
      <c r="AZ23" s="370"/>
      <c r="BA23" s="370"/>
      <c r="BB23" s="370"/>
      <c r="BC23" s="370"/>
      <c r="BD23" s="370"/>
      <c r="BE23" s="370"/>
      <c r="BF23" s="370"/>
      <c r="BG23" s="370"/>
      <c r="BH23" s="370"/>
      <c r="BI23" s="370"/>
      <c r="BJ23" s="370"/>
      <c r="BK23" s="370"/>
      <c r="BL23" s="370"/>
      <c r="BM23" s="371"/>
      <c r="BN23" s="409">
        <v>5904977</v>
      </c>
      <c r="BO23" s="410"/>
      <c r="BP23" s="410"/>
      <c r="BQ23" s="410"/>
      <c r="BR23" s="410"/>
      <c r="BS23" s="410"/>
      <c r="BT23" s="410"/>
      <c r="BU23" s="411"/>
      <c r="BV23" s="409">
        <v>5977198</v>
      </c>
      <c r="BW23" s="410"/>
      <c r="BX23" s="410"/>
      <c r="BY23" s="410"/>
      <c r="BZ23" s="410"/>
      <c r="CA23" s="410"/>
      <c r="CB23" s="410"/>
      <c r="CC23" s="411"/>
      <c r="CD23" s="180"/>
      <c r="CE23" s="516"/>
      <c r="CF23" s="516"/>
      <c r="CG23" s="516"/>
      <c r="CH23" s="516"/>
      <c r="CI23" s="516"/>
      <c r="CJ23" s="516"/>
      <c r="CK23" s="516"/>
      <c r="CL23" s="516"/>
      <c r="CM23" s="516"/>
      <c r="CN23" s="516"/>
      <c r="CO23" s="516"/>
      <c r="CP23" s="516"/>
      <c r="CQ23" s="516"/>
      <c r="CR23" s="516"/>
      <c r="CS23" s="517"/>
      <c r="CT23" s="406"/>
      <c r="CU23" s="407"/>
      <c r="CV23" s="407"/>
      <c r="CW23" s="407"/>
      <c r="CX23" s="407"/>
      <c r="CY23" s="407"/>
      <c r="CZ23" s="407"/>
      <c r="DA23" s="408"/>
      <c r="DB23" s="406"/>
      <c r="DC23" s="407"/>
      <c r="DD23" s="407"/>
      <c r="DE23" s="407"/>
      <c r="DF23" s="407"/>
      <c r="DG23" s="407"/>
      <c r="DH23" s="407"/>
      <c r="DI23" s="408"/>
      <c r="DJ23" s="165"/>
      <c r="DK23" s="165"/>
      <c r="DL23" s="165"/>
      <c r="DM23" s="165"/>
      <c r="DN23" s="165"/>
      <c r="DO23" s="165"/>
    </row>
    <row r="24" spans="1:119" ht="18.75" customHeight="1" thickBot="1" x14ac:dyDescent="0.2">
      <c r="A24" s="166"/>
      <c r="B24" s="546"/>
      <c r="C24" s="547"/>
      <c r="D24" s="548"/>
      <c r="E24" s="459" t="s">
        <v>165</v>
      </c>
      <c r="F24" s="439"/>
      <c r="G24" s="439"/>
      <c r="H24" s="439"/>
      <c r="I24" s="439"/>
      <c r="J24" s="439"/>
      <c r="K24" s="440"/>
      <c r="L24" s="460">
        <v>1</v>
      </c>
      <c r="M24" s="461"/>
      <c r="N24" s="461"/>
      <c r="O24" s="461"/>
      <c r="P24" s="500"/>
      <c r="Q24" s="460">
        <v>7380</v>
      </c>
      <c r="R24" s="461"/>
      <c r="S24" s="461"/>
      <c r="T24" s="461"/>
      <c r="U24" s="461"/>
      <c r="V24" s="500"/>
      <c r="W24" s="559"/>
      <c r="X24" s="547"/>
      <c r="Y24" s="548"/>
      <c r="Z24" s="459" t="s">
        <v>166</v>
      </c>
      <c r="AA24" s="439"/>
      <c r="AB24" s="439"/>
      <c r="AC24" s="439"/>
      <c r="AD24" s="439"/>
      <c r="AE24" s="439"/>
      <c r="AF24" s="439"/>
      <c r="AG24" s="440"/>
      <c r="AH24" s="460">
        <v>92</v>
      </c>
      <c r="AI24" s="461"/>
      <c r="AJ24" s="461"/>
      <c r="AK24" s="461"/>
      <c r="AL24" s="500"/>
      <c r="AM24" s="460">
        <v>272964</v>
      </c>
      <c r="AN24" s="461"/>
      <c r="AO24" s="461"/>
      <c r="AP24" s="461"/>
      <c r="AQ24" s="461"/>
      <c r="AR24" s="500"/>
      <c r="AS24" s="460">
        <v>2967</v>
      </c>
      <c r="AT24" s="461"/>
      <c r="AU24" s="461"/>
      <c r="AV24" s="461"/>
      <c r="AW24" s="461"/>
      <c r="AX24" s="462"/>
      <c r="AY24" s="579" t="s">
        <v>167</v>
      </c>
      <c r="AZ24" s="580"/>
      <c r="BA24" s="580"/>
      <c r="BB24" s="580"/>
      <c r="BC24" s="580"/>
      <c r="BD24" s="580"/>
      <c r="BE24" s="580"/>
      <c r="BF24" s="580"/>
      <c r="BG24" s="580"/>
      <c r="BH24" s="580"/>
      <c r="BI24" s="580"/>
      <c r="BJ24" s="580"/>
      <c r="BK24" s="580"/>
      <c r="BL24" s="580"/>
      <c r="BM24" s="581"/>
      <c r="BN24" s="409">
        <v>4897845</v>
      </c>
      <c r="BO24" s="410"/>
      <c r="BP24" s="410"/>
      <c r="BQ24" s="410"/>
      <c r="BR24" s="410"/>
      <c r="BS24" s="410"/>
      <c r="BT24" s="410"/>
      <c r="BU24" s="411"/>
      <c r="BV24" s="409">
        <v>4869318</v>
      </c>
      <c r="BW24" s="410"/>
      <c r="BX24" s="410"/>
      <c r="BY24" s="410"/>
      <c r="BZ24" s="410"/>
      <c r="CA24" s="410"/>
      <c r="CB24" s="410"/>
      <c r="CC24" s="411"/>
      <c r="CD24" s="180"/>
      <c r="CE24" s="516"/>
      <c r="CF24" s="516"/>
      <c r="CG24" s="516"/>
      <c r="CH24" s="516"/>
      <c r="CI24" s="516"/>
      <c r="CJ24" s="516"/>
      <c r="CK24" s="516"/>
      <c r="CL24" s="516"/>
      <c r="CM24" s="516"/>
      <c r="CN24" s="516"/>
      <c r="CO24" s="516"/>
      <c r="CP24" s="516"/>
      <c r="CQ24" s="516"/>
      <c r="CR24" s="516"/>
      <c r="CS24" s="517"/>
      <c r="CT24" s="406"/>
      <c r="CU24" s="407"/>
      <c r="CV24" s="407"/>
      <c r="CW24" s="407"/>
      <c r="CX24" s="407"/>
      <c r="CY24" s="407"/>
      <c r="CZ24" s="407"/>
      <c r="DA24" s="408"/>
      <c r="DB24" s="406"/>
      <c r="DC24" s="407"/>
      <c r="DD24" s="407"/>
      <c r="DE24" s="407"/>
      <c r="DF24" s="407"/>
      <c r="DG24" s="407"/>
      <c r="DH24" s="407"/>
      <c r="DI24" s="408"/>
      <c r="DJ24" s="165"/>
      <c r="DK24" s="165"/>
      <c r="DL24" s="165"/>
      <c r="DM24" s="165"/>
      <c r="DN24" s="165"/>
      <c r="DO24" s="165"/>
    </row>
    <row r="25" spans="1:119" s="165" customFormat="1" ht="18.75" customHeight="1" x14ac:dyDescent="0.15">
      <c r="A25" s="166"/>
      <c r="B25" s="546"/>
      <c r="C25" s="547"/>
      <c r="D25" s="548"/>
      <c r="E25" s="459" t="s">
        <v>168</v>
      </c>
      <c r="F25" s="439"/>
      <c r="G25" s="439"/>
      <c r="H25" s="439"/>
      <c r="I25" s="439"/>
      <c r="J25" s="439"/>
      <c r="K25" s="440"/>
      <c r="L25" s="460">
        <v>1</v>
      </c>
      <c r="M25" s="461"/>
      <c r="N25" s="461"/>
      <c r="O25" s="461"/>
      <c r="P25" s="500"/>
      <c r="Q25" s="460">
        <v>6034</v>
      </c>
      <c r="R25" s="461"/>
      <c r="S25" s="461"/>
      <c r="T25" s="461"/>
      <c r="U25" s="461"/>
      <c r="V25" s="500"/>
      <c r="W25" s="559"/>
      <c r="X25" s="547"/>
      <c r="Y25" s="548"/>
      <c r="Z25" s="459" t="s">
        <v>169</v>
      </c>
      <c r="AA25" s="439"/>
      <c r="AB25" s="439"/>
      <c r="AC25" s="439"/>
      <c r="AD25" s="439"/>
      <c r="AE25" s="439"/>
      <c r="AF25" s="439"/>
      <c r="AG25" s="440"/>
      <c r="AH25" s="460" t="s">
        <v>122</v>
      </c>
      <c r="AI25" s="461"/>
      <c r="AJ25" s="461"/>
      <c r="AK25" s="461"/>
      <c r="AL25" s="500"/>
      <c r="AM25" s="460" t="s">
        <v>122</v>
      </c>
      <c r="AN25" s="461"/>
      <c r="AO25" s="461"/>
      <c r="AP25" s="461"/>
      <c r="AQ25" s="461"/>
      <c r="AR25" s="500"/>
      <c r="AS25" s="460" t="s">
        <v>132</v>
      </c>
      <c r="AT25" s="461"/>
      <c r="AU25" s="461"/>
      <c r="AV25" s="461"/>
      <c r="AW25" s="461"/>
      <c r="AX25" s="462"/>
      <c r="AY25" s="369" t="s">
        <v>170</v>
      </c>
      <c r="AZ25" s="370"/>
      <c r="BA25" s="370"/>
      <c r="BB25" s="370"/>
      <c r="BC25" s="370"/>
      <c r="BD25" s="370"/>
      <c r="BE25" s="370"/>
      <c r="BF25" s="370"/>
      <c r="BG25" s="370"/>
      <c r="BH25" s="370"/>
      <c r="BI25" s="370"/>
      <c r="BJ25" s="370"/>
      <c r="BK25" s="370"/>
      <c r="BL25" s="370"/>
      <c r="BM25" s="371"/>
      <c r="BN25" s="372">
        <v>160659</v>
      </c>
      <c r="BO25" s="373"/>
      <c r="BP25" s="373"/>
      <c r="BQ25" s="373"/>
      <c r="BR25" s="373"/>
      <c r="BS25" s="373"/>
      <c r="BT25" s="373"/>
      <c r="BU25" s="374"/>
      <c r="BV25" s="372">
        <v>228167</v>
      </c>
      <c r="BW25" s="373"/>
      <c r="BX25" s="373"/>
      <c r="BY25" s="373"/>
      <c r="BZ25" s="373"/>
      <c r="CA25" s="373"/>
      <c r="CB25" s="373"/>
      <c r="CC25" s="374"/>
      <c r="CD25" s="180"/>
      <c r="CE25" s="516"/>
      <c r="CF25" s="516"/>
      <c r="CG25" s="516"/>
      <c r="CH25" s="516"/>
      <c r="CI25" s="516"/>
      <c r="CJ25" s="516"/>
      <c r="CK25" s="516"/>
      <c r="CL25" s="516"/>
      <c r="CM25" s="516"/>
      <c r="CN25" s="516"/>
      <c r="CO25" s="516"/>
      <c r="CP25" s="516"/>
      <c r="CQ25" s="516"/>
      <c r="CR25" s="516"/>
      <c r="CS25" s="517"/>
      <c r="CT25" s="406"/>
      <c r="CU25" s="407"/>
      <c r="CV25" s="407"/>
      <c r="CW25" s="407"/>
      <c r="CX25" s="407"/>
      <c r="CY25" s="407"/>
      <c r="CZ25" s="407"/>
      <c r="DA25" s="408"/>
      <c r="DB25" s="406"/>
      <c r="DC25" s="407"/>
      <c r="DD25" s="407"/>
      <c r="DE25" s="407"/>
      <c r="DF25" s="407"/>
      <c r="DG25" s="407"/>
      <c r="DH25" s="407"/>
      <c r="DI25" s="408"/>
    </row>
    <row r="26" spans="1:119" s="165" customFormat="1" ht="18.75" customHeight="1" x14ac:dyDescent="0.15">
      <c r="A26" s="166"/>
      <c r="B26" s="546"/>
      <c r="C26" s="547"/>
      <c r="D26" s="548"/>
      <c r="E26" s="459" t="s">
        <v>171</v>
      </c>
      <c r="F26" s="439"/>
      <c r="G26" s="439"/>
      <c r="H26" s="439"/>
      <c r="I26" s="439"/>
      <c r="J26" s="439"/>
      <c r="K26" s="440"/>
      <c r="L26" s="460">
        <v>1</v>
      </c>
      <c r="M26" s="461"/>
      <c r="N26" s="461"/>
      <c r="O26" s="461"/>
      <c r="P26" s="500"/>
      <c r="Q26" s="460">
        <v>5675</v>
      </c>
      <c r="R26" s="461"/>
      <c r="S26" s="461"/>
      <c r="T26" s="461"/>
      <c r="U26" s="461"/>
      <c r="V26" s="500"/>
      <c r="W26" s="559"/>
      <c r="X26" s="547"/>
      <c r="Y26" s="548"/>
      <c r="Z26" s="459" t="s">
        <v>172</v>
      </c>
      <c r="AA26" s="569"/>
      <c r="AB26" s="569"/>
      <c r="AC26" s="569"/>
      <c r="AD26" s="569"/>
      <c r="AE26" s="569"/>
      <c r="AF26" s="569"/>
      <c r="AG26" s="570"/>
      <c r="AH26" s="460">
        <v>5</v>
      </c>
      <c r="AI26" s="461"/>
      <c r="AJ26" s="461"/>
      <c r="AK26" s="461"/>
      <c r="AL26" s="500"/>
      <c r="AM26" s="460">
        <v>17295</v>
      </c>
      <c r="AN26" s="461"/>
      <c r="AO26" s="461"/>
      <c r="AP26" s="461"/>
      <c r="AQ26" s="461"/>
      <c r="AR26" s="500"/>
      <c r="AS26" s="460">
        <v>3459</v>
      </c>
      <c r="AT26" s="461"/>
      <c r="AU26" s="461"/>
      <c r="AV26" s="461"/>
      <c r="AW26" s="461"/>
      <c r="AX26" s="462"/>
      <c r="AY26" s="412" t="s">
        <v>173</v>
      </c>
      <c r="AZ26" s="413"/>
      <c r="BA26" s="413"/>
      <c r="BB26" s="413"/>
      <c r="BC26" s="413"/>
      <c r="BD26" s="413"/>
      <c r="BE26" s="413"/>
      <c r="BF26" s="413"/>
      <c r="BG26" s="413"/>
      <c r="BH26" s="413"/>
      <c r="BI26" s="413"/>
      <c r="BJ26" s="413"/>
      <c r="BK26" s="413"/>
      <c r="BL26" s="413"/>
      <c r="BM26" s="414"/>
      <c r="BN26" s="409" t="s">
        <v>132</v>
      </c>
      <c r="BO26" s="410"/>
      <c r="BP26" s="410"/>
      <c r="BQ26" s="410"/>
      <c r="BR26" s="410"/>
      <c r="BS26" s="410"/>
      <c r="BT26" s="410"/>
      <c r="BU26" s="411"/>
      <c r="BV26" s="409" t="s">
        <v>132</v>
      </c>
      <c r="BW26" s="410"/>
      <c r="BX26" s="410"/>
      <c r="BY26" s="410"/>
      <c r="BZ26" s="410"/>
      <c r="CA26" s="410"/>
      <c r="CB26" s="410"/>
      <c r="CC26" s="411"/>
      <c r="CD26" s="180"/>
      <c r="CE26" s="516"/>
      <c r="CF26" s="516"/>
      <c r="CG26" s="516"/>
      <c r="CH26" s="516"/>
      <c r="CI26" s="516"/>
      <c r="CJ26" s="516"/>
      <c r="CK26" s="516"/>
      <c r="CL26" s="516"/>
      <c r="CM26" s="516"/>
      <c r="CN26" s="516"/>
      <c r="CO26" s="516"/>
      <c r="CP26" s="516"/>
      <c r="CQ26" s="516"/>
      <c r="CR26" s="516"/>
      <c r="CS26" s="517"/>
      <c r="CT26" s="406"/>
      <c r="CU26" s="407"/>
      <c r="CV26" s="407"/>
      <c r="CW26" s="407"/>
      <c r="CX26" s="407"/>
      <c r="CY26" s="407"/>
      <c r="CZ26" s="407"/>
      <c r="DA26" s="408"/>
      <c r="DB26" s="406"/>
      <c r="DC26" s="407"/>
      <c r="DD26" s="407"/>
      <c r="DE26" s="407"/>
      <c r="DF26" s="407"/>
      <c r="DG26" s="407"/>
      <c r="DH26" s="407"/>
      <c r="DI26" s="408"/>
    </row>
    <row r="27" spans="1:119" ht="18.75" customHeight="1" thickBot="1" x14ac:dyDescent="0.2">
      <c r="A27" s="166"/>
      <c r="B27" s="546"/>
      <c r="C27" s="547"/>
      <c r="D27" s="548"/>
      <c r="E27" s="459" t="s">
        <v>174</v>
      </c>
      <c r="F27" s="439"/>
      <c r="G27" s="439"/>
      <c r="H27" s="439"/>
      <c r="I27" s="439"/>
      <c r="J27" s="439"/>
      <c r="K27" s="440"/>
      <c r="L27" s="460">
        <v>1</v>
      </c>
      <c r="M27" s="461"/>
      <c r="N27" s="461"/>
      <c r="O27" s="461"/>
      <c r="P27" s="500"/>
      <c r="Q27" s="460">
        <v>3100</v>
      </c>
      <c r="R27" s="461"/>
      <c r="S27" s="461"/>
      <c r="T27" s="461"/>
      <c r="U27" s="461"/>
      <c r="V27" s="500"/>
      <c r="W27" s="559"/>
      <c r="X27" s="547"/>
      <c r="Y27" s="548"/>
      <c r="Z27" s="459" t="s">
        <v>175</v>
      </c>
      <c r="AA27" s="439"/>
      <c r="AB27" s="439"/>
      <c r="AC27" s="439"/>
      <c r="AD27" s="439"/>
      <c r="AE27" s="439"/>
      <c r="AF27" s="439"/>
      <c r="AG27" s="440"/>
      <c r="AH27" s="460">
        <v>1</v>
      </c>
      <c r="AI27" s="461"/>
      <c r="AJ27" s="461"/>
      <c r="AK27" s="461"/>
      <c r="AL27" s="500"/>
      <c r="AM27" s="460" t="s">
        <v>176</v>
      </c>
      <c r="AN27" s="461"/>
      <c r="AO27" s="461"/>
      <c r="AP27" s="461"/>
      <c r="AQ27" s="461"/>
      <c r="AR27" s="500"/>
      <c r="AS27" s="460" t="s">
        <v>177</v>
      </c>
      <c r="AT27" s="461"/>
      <c r="AU27" s="461"/>
      <c r="AV27" s="461"/>
      <c r="AW27" s="461"/>
      <c r="AX27" s="462"/>
      <c r="AY27" s="501" t="s">
        <v>178</v>
      </c>
      <c r="AZ27" s="502"/>
      <c r="BA27" s="502"/>
      <c r="BB27" s="502"/>
      <c r="BC27" s="502"/>
      <c r="BD27" s="502"/>
      <c r="BE27" s="502"/>
      <c r="BF27" s="502"/>
      <c r="BG27" s="502"/>
      <c r="BH27" s="502"/>
      <c r="BI27" s="502"/>
      <c r="BJ27" s="502"/>
      <c r="BK27" s="502"/>
      <c r="BL27" s="502"/>
      <c r="BM27" s="503"/>
      <c r="BN27" s="582" t="s">
        <v>132</v>
      </c>
      <c r="BO27" s="583"/>
      <c r="BP27" s="583"/>
      <c r="BQ27" s="583"/>
      <c r="BR27" s="583"/>
      <c r="BS27" s="583"/>
      <c r="BT27" s="583"/>
      <c r="BU27" s="584"/>
      <c r="BV27" s="582" t="s">
        <v>132</v>
      </c>
      <c r="BW27" s="583"/>
      <c r="BX27" s="583"/>
      <c r="BY27" s="583"/>
      <c r="BZ27" s="583"/>
      <c r="CA27" s="583"/>
      <c r="CB27" s="583"/>
      <c r="CC27" s="584"/>
      <c r="CD27" s="182"/>
      <c r="CE27" s="516"/>
      <c r="CF27" s="516"/>
      <c r="CG27" s="516"/>
      <c r="CH27" s="516"/>
      <c r="CI27" s="516"/>
      <c r="CJ27" s="516"/>
      <c r="CK27" s="516"/>
      <c r="CL27" s="516"/>
      <c r="CM27" s="516"/>
      <c r="CN27" s="516"/>
      <c r="CO27" s="516"/>
      <c r="CP27" s="516"/>
      <c r="CQ27" s="516"/>
      <c r="CR27" s="516"/>
      <c r="CS27" s="517"/>
      <c r="CT27" s="406"/>
      <c r="CU27" s="407"/>
      <c r="CV27" s="407"/>
      <c r="CW27" s="407"/>
      <c r="CX27" s="407"/>
      <c r="CY27" s="407"/>
      <c r="CZ27" s="407"/>
      <c r="DA27" s="408"/>
      <c r="DB27" s="406"/>
      <c r="DC27" s="407"/>
      <c r="DD27" s="407"/>
      <c r="DE27" s="407"/>
      <c r="DF27" s="407"/>
      <c r="DG27" s="407"/>
      <c r="DH27" s="407"/>
      <c r="DI27" s="408"/>
      <c r="DJ27" s="165"/>
      <c r="DK27" s="165"/>
      <c r="DL27" s="165"/>
      <c r="DM27" s="165"/>
      <c r="DN27" s="165"/>
      <c r="DO27" s="165"/>
    </row>
    <row r="28" spans="1:119" ht="18.75" customHeight="1" x14ac:dyDescent="0.15">
      <c r="A28" s="166"/>
      <c r="B28" s="546"/>
      <c r="C28" s="547"/>
      <c r="D28" s="548"/>
      <c r="E28" s="459" t="s">
        <v>179</v>
      </c>
      <c r="F28" s="439"/>
      <c r="G28" s="439"/>
      <c r="H28" s="439"/>
      <c r="I28" s="439"/>
      <c r="J28" s="439"/>
      <c r="K28" s="440"/>
      <c r="L28" s="460">
        <v>1</v>
      </c>
      <c r="M28" s="461"/>
      <c r="N28" s="461"/>
      <c r="O28" s="461"/>
      <c r="P28" s="500"/>
      <c r="Q28" s="460">
        <v>2550</v>
      </c>
      <c r="R28" s="461"/>
      <c r="S28" s="461"/>
      <c r="T28" s="461"/>
      <c r="U28" s="461"/>
      <c r="V28" s="500"/>
      <c r="W28" s="559"/>
      <c r="X28" s="547"/>
      <c r="Y28" s="548"/>
      <c r="Z28" s="459" t="s">
        <v>180</v>
      </c>
      <c r="AA28" s="439"/>
      <c r="AB28" s="439"/>
      <c r="AC28" s="439"/>
      <c r="AD28" s="439"/>
      <c r="AE28" s="439"/>
      <c r="AF28" s="439"/>
      <c r="AG28" s="440"/>
      <c r="AH28" s="460" t="s">
        <v>132</v>
      </c>
      <c r="AI28" s="461"/>
      <c r="AJ28" s="461"/>
      <c r="AK28" s="461"/>
      <c r="AL28" s="500"/>
      <c r="AM28" s="460" t="s">
        <v>132</v>
      </c>
      <c r="AN28" s="461"/>
      <c r="AO28" s="461"/>
      <c r="AP28" s="461"/>
      <c r="AQ28" s="461"/>
      <c r="AR28" s="500"/>
      <c r="AS28" s="460" t="s">
        <v>132</v>
      </c>
      <c r="AT28" s="461"/>
      <c r="AU28" s="461"/>
      <c r="AV28" s="461"/>
      <c r="AW28" s="461"/>
      <c r="AX28" s="462"/>
      <c r="AY28" s="585" t="s">
        <v>181</v>
      </c>
      <c r="AZ28" s="586"/>
      <c r="BA28" s="586"/>
      <c r="BB28" s="587"/>
      <c r="BC28" s="369" t="s">
        <v>42</v>
      </c>
      <c r="BD28" s="370"/>
      <c r="BE28" s="370"/>
      <c r="BF28" s="370"/>
      <c r="BG28" s="370"/>
      <c r="BH28" s="370"/>
      <c r="BI28" s="370"/>
      <c r="BJ28" s="370"/>
      <c r="BK28" s="370"/>
      <c r="BL28" s="370"/>
      <c r="BM28" s="371"/>
      <c r="BN28" s="372">
        <v>857315</v>
      </c>
      <c r="BO28" s="373"/>
      <c r="BP28" s="373"/>
      <c r="BQ28" s="373"/>
      <c r="BR28" s="373"/>
      <c r="BS28" s="373"/>
      <c r="BT28" s="373"/>
      <c r="BU28" s="374"/>
      <c r="BV28" s="372">
        <v>946790</v>
      </c>
      <c r="BW28" s="373"/>
      <c r="BX28" s="373"/>
      <c r="BY28" s="373"/>
      <c r="BZ28" s="373"/>
      <c r="CA28" s="373"/>
      <c r="CB28" s="373"/>
      <c r="CC28" s="374"/>
      <c r="CD28" s="180"/>
      <c r="CE28" s="516"/>
      <c r="CF28" s="516"/>
      <c r="CG28" s="516"/>
      <c r="CH28" s="516"/>
      <c r="CI28" s="516"/>
      <c r="CJ28" s="516"/>
      <c r="CK28" s="516"/>
      <c r="CL28" s="516"/>
      <c r="CM28" s="516"/>
      <c r="CN28" s="516"/>
      <c r="CO28" s="516"/>
      <c r="CP28" s="516"/>
      <c r="CQ28" s="516"/>
      <c r="CR28" s="516"/>
      <c r="CS28" s="517"/>
      <c r="CT28" s="406"/>
      <c r="CU28" s="407"/>
      <c r="CV28" s="407"/>
      <c r="CW28" s="407"/>
      <c r="CX28" s="407"/>
      <c r="CY28" s="407"/>
      <c r="CZ28" s="407"/>
      <c r="DA28" s="408"/>
      <c r="DB28" s="406"/>
      <c r="DC28" s="407"/>
      <c r="DD28" s="407"/>
      <c r="DE28" s="407"/>
      <c r="DF28" s="407"/>
      <c r="DG28" s="407"/>
      <c r="DH28" s="407"/>
      <c r="DI28" s="408"/>
      <c r="DJ28" s="165"/>
      <c r="DK28" s="165"/>
      <c r="DL28" s="165"/>
      <c r="DM28" s="165"/>
      <c r="DN28" s="165"/>
      <c r="DO28" s="165"/>
    </row>
    <row r="29" spans="1:119" ht="18.75" customHeight="1" x14ac:dyDescent="0.15">
      <c r="A29" s="166"/>
      <c r="B29" s="546"/>
      <c r="C29" s="547"/>
      <c r="D29" s="548"/>
      <c r="E29" s="459" t="s">
        <v>182</v>
      </c>
      <c r="F29" s="439"/>
      <c r="G29" s="439"/>
      <c r="H29" s="439"/>
      <c r="I29" s="439"/>
      <c r="J29" s="439"/>
      <c r="K29" s="440"/>
      <c r="L29" s="460">
        <v>8</v>
      </c>
      <c r="M29" s="461"/>
      <c r="N29" s="461"/>
      <c r="O29" s="461"/>
      <c r="P29" s="500"/>
      <c r="Q29" s="460">
        <v>2400</v>
      </c>
      <c r="R29" s="461"/>
      <c r="S29" s="461"/>
      <c r="T29" s="461"/>
      <c r="U29" s="461"/>
      <c r="V29" s="500"/>
      <c r="W29" s="560"/>
      <c r="X29" s="561"/>
      <c r="Y29" s="562"/>
      <c r="Z29" s="459" t="s">
        <v>183</v>
      </c>
      <c r="AA29" s="439"/>
      <c r="AB29" s="439"/>
      <c r="AC29" s="439"/>
      <c r="AD29" s="439"/>
      <c r="AE29" s="439"/>
      <c r="AF29" s="439"/>
      <c r="AG29" s="440"/>
      <c r="AH29" s="460">
        <v>93</v>
      </c>
      <c r="AI29" s="461"/>
      <c r="AJ29" s="461"/>
      <c r="AK29" s="461"/>
      <c r="AL29" s="500"/>
      <c r="AM29" s="460">
        <v>277210</v>
      </c>
      <c r="AN29" s="461"/>
      <c r="AO29" s="461"/>
      <c r="AP29" s="461"/>
      <c r="AQ29" s="461"/>
      <c r="AR29" s="500"/>
      <c r="AS29" s="460">
        <v>2981</v>
      </c>
      <c r="AT29" s="461"/>
      <c r="AU29" s="461"/>
      <c r="AV29" s="461"/>
      <c r="AW29" s="461"/>
      <c r="AX29" s="462"/>
      <c r="AY29" s="588"/>
      <c r="AZ29" s="589"/>
      <c r="BA29" s="589"/>
      <c r="BB29" s="590"/>
      <c r="BC29" s="443" t="s">
        <v>184</v>
      </c>
      <c r="BD29" s="444"/>
      <c r="BE29" s="444"/>
      <c r="BF29" s="444"/>
      <c r="BG29" s="444"/>
      <c r="BH29" s="444"/>
      <c r="BI29" s="444"/>
      <c r="BJ29" s="444"/>
      <c r="BK29" s="444"/>
      <c r="BL29" s="444"/>
      <c r="BM29" s="445"/>
      <c r="BN29" s="409">
        <v>252491</v>
      </c>
      <c r="BO29" s="410"/>
      <c r="BP29" s="410"/>
      <c r="BQ29" s="410"/>
      <c r="BR29" s="410"/>
      <c r="BS29" s="410"/>
      <c r="BT29" s="410"/>
      <c r="BU29" s="411"/>
      <c r="BV29" s="409">
        <v>172457</v>
      </c>
      <c r="BW29" s="410"/>
      <c r="BX29" s="410"/>
      <c r="BY29" s="410"/>
      <c r="BZ29" s="410"/>
      <c r="CA29" s="410"/>
      <c r="CB29" s="410"/>
      <c r="CC29" s="411"/>
      <c r="CD29" s="182"/>
      <c r="CE29" s="516"/>
      <c r="CF29" s="516"/>
      <c r="CG29" s="516"/>
      <c r="CH29" s="516"/>
      <c r="CI29" s="516"/>
      <c r="CJ29" s="516"/>
      <c r="CK29" s="516"/>
      <c r="CL29" s="516"/>
      <c r="CM29" s="516"/>
      <c r="CN29" s="516"/>
      <c r="CO29" s="516"/>
      <c r="CP29" s="516"/>
      <c r="CQ29" s="516"/>
      <c r="CR29" s="516"/>
      <c r="CS29" s="517"/>
      <c r="CT29" s="406"/>
      <c r="CU29" s="407"/>
      <c r="CV29" s="407"/>
      <c r="CW29" s="407"/>
      <c r="CX29" s="407"/>
      <c r="CY29" s="407"/>
      <c r="CZ29" s="407"/>
      <c r="DA29" s="408"/>
      <c r="DB29" s="406"/>
      <c r="DC29" s="407"/>
      <c r="DD29" s="407"/>
      <c r="DE29" s="407"/>
      <c r="DF29" s="407"/>
      <c r="DG29" s="407"/>
      <c r="DH29" s="407"/>
      <c r="DI29" s="408"/>
      <c r="DJ29" s="165"/>
      <c r="DK29" s="165"/>
      <c r="DL29" s="165"/>
      <c r="DM29" s="165"/>
      <c r="DN29" s="165"/>
      <c r="DO29" s="165"/>
    </row>
    <row r="30" spans="1:119" ht="18.75" customHeight="1" thickBot="1" x14ac:dyDescent="0.2">
      <c r="A30" s="166"/>
      <c r="B30" s="549"/>
      <c r="C30" s="550"/>
      <c r="D30" s="551"/>
      <c r="E30" s="463"/>
      <c r="F30" s="464"/>
      <c r="G30" s="464"/>
      <c r="H30" s="464"/>
      <c r="I30" s="464"/>
      <c r="J30" s="464"/>
      <c r="K30" s="465"/>
      <c r="L30" s="563"/>
      <c r="M30" s="564"/>
      <c r="N30" s="564"/>
      <c r="O30" s="564"/>
      <c r="P30" s="565"/>
      <c r="Q30" s="563"/>
      <c r="R30" s="564"/>
      <c r="S30" s="564"/>
      <c r="T30" s="564"/>
      <c r="U30" s="564"/>
      <c r="V30" s="565"/>
      <c r="W30" s="566" t="s">
        <v>185</v>
      </c>
      <c r="X30" s="567"/>
      <c r="Y30" s="567"/>
      <c r="Z30" s="567"/>
      <c r="AA30" s="567"/>
      <c r="AB30" s="567"/>
      <c r="AC30" s="567"/>
      <c r="AD30" s="567"/>
      <c r="AE30" s="567"/>
      <c r="AF30" s="567"/>
      <c r="AG30" s="568"/>
      <c r="AH30" s="525">
        <v>100.9</v>
      </c>
      <c r="AI30" s="526"/>
      <c r="AJ30" s="526"/>
      <c r="AK30" s="526"/>
      <c r="AL30" s="526"/>
      <c r="AM30" s="526"/>
      <c r="AN30" s="526"/>
      <c r="AO30" s="526"/>
      <c r="AP30" s="526"/>
      <c r="AQ30" s="526"/>
      <c r="AR30" s="526"/>
      <c r="AS30" s="526"/>
      <c r="AT30" s="526"/>
      <c r="AU30" s="526"/>
      <c r="AV30" s="526"/>
      <c r="AW30" s="526"/>
      <c r="AX30" s="528"/>
      <c r="AY30" s="591"/>
      <c r="AZ30" s="592"/>
      <c r="BA30" s="592"/>
      <c r="BB30" s="593"/>
      <c r="BC30" s="579" t="s">
        <v>44</v>
      </c>
      <c r="BD30" s="580"/>
      <c r="BE30" s="580"/>
      <c r="BF30" s="580"/>
      <c r="BG30" s="580"/>
      <c r="BH30" s="580"/>
      <c r="BI30" s="580"/>
      <c r="BJ30" s="580"/>
      <c r="BK30" s="580"/>
      <c r="BL30" s="580"/>
      <c r="BM30" s="581"/>
      <c r="BN30" s="582">
        <v>605767</v>
      </c>
      <c r="BO30" s="583"/>
      <c r="BP30" s="583"/>
      <c r="BQ30" s="583"/>
      <c r="BR30" s="583"/>
      <c r="BS30" s="583"/>
      <c r="BT30" s="583"/>
      <c r="BU30" s="584"/>
      <c r="BV30" s="582">
        <v>717389</v>
      </c>
      <c r="BW30" s="583"/>
      <c r="BX30" s="583"/>
      <c r="BY30" s="583"/>
      <c r="BZ30" s="583"/>
      <c r="CA30" s="583"/>
      <c r="CB30" s="583"/>
      <c r="CC30" s="584"/>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3" t="s">
        <v>192</v>
      </c>
      <c r="D33" s="433"/>
      <c r="E33" s="398" t="s">
        <v>193</v>
      </c>
      <c r="F33" s="398"/>
      <c r="G33" s="398"/>
      <c r="H33" s="398"/>
      <c r="I33" s="398"/>
      <c r="J33" s="398"/>
      <c r="K33" s="398"/>
      <c r="L33" s="398"/>
      <c r="M33" s="398"/>
      <c r="N33" s="398"/>
      <c r="O33" s="398"/>
      <c r="P33" s="398"/>
      <c r="Q33" s="398"/>
      <c r="R33" s="398"/>
      <c r="S33" s="398"/>
      <c r="T33" s="195"/>
      <c r="U33" s="433" t="s">
        <v>192</v>
      </c>
      <c r="V33" s="433"/>
      <c r="W33" s="398" t="s">
        <v>194</v>
      </c>
      <c r="X33" s="398"/>
      <c r="Y33" s="398"/>
      <c r="Z33" s="398"/>
      <c r="AA33" s="398"/>
      <c r="AB33" s="398"/>
      <c r="AC33" s="398"/>
      <c r="AD33" s="398"/>
      <c r="AE33" s="398"/>
      <c r="AF33" s="398"/>
      <c r="AG33" s="398"/>
      <c r="AH33" s="398"/>
      <c r="AI33" s="398"/>
      <c r="AJ33" s="398"/>
      <c r="AK33" s="398"/>
      <c r="AL33" s="195"/>
      <c r="AM33" s="433" t="s">
        <v>195</v>
      </c>
      <c r="AN33" s="433"/>
      <c r="AO33" s="398" t="s">
        <v>194</v>
      </c>
      <c r="AP33" s="398"/>
      <c r="AQ33" s="398"/>
      <c r="AR33" s="398"/>
      <c r="AS33" s="398"/>
      <c r="AT33" s="398"/>
      <c r="AU33" s="398"/>
      <c r="AV33" s="398"/>
      <c r="AW33" s="398"/>
      <c r="AX33" s="398"/>
      <c r="AY33" s="398"/>
      <c r="AZ33" s="398"/>
      <c r="BA33" s="398"/>
      <c r="BB33" s="398"/>
      <c r="BC33" s="398"/>
      <c r="BD33" s="196"/>
      <c r="BE33" s="398" t="s">
        <v>196</v>
      </c>
      <c r="BF33" s="398"/>
      <c r="BG33" s="398" t="s">
        <v>197</v>
      </c>
      <c r="BH33" s="398"/>
      <c r="BI33" s="398"/>
      <c r="BJ33" s="398"/>
      <c r="BK33" s="398"/>
      <c r="BL33" s="398"/>
      <c r="BM33" s="398"/>
      <c r="BN33" s="398"/>
      <c r="BO33" s="398"/>
      <c r="BP33" s="398"/>
      <c r="BQ33" s="398"/>
      <c r="BR33" s="398"/>
      <c r="BS33" s="398"/>
      <c r="BT33" s="398"/>
      <c r="BU33" s="398"/>
      <c r="BV33" s="196"/>
      <c r="BW33" s="433" t="s">
        <v>196</v>
      </c>
      <c r="BX33" s="433"/>
      <c r="BY33" s="398" t="s">
        <v>198</v>
      </c>
      <c r="BZ33" s="398"/>
      <c r="CA33" s="398"/>
      <c r="CB33" s="398"/>
      <c r="CC33" s="398"/>
      <c r="CD33" s="398"/>
      <c r="CE33" s="398"/>
      <c r="CF33" s="398"/>
      <c r="CG33" s="398"/>
      <c r="CH33" s="398"/>
      <c r="CI33" s="398"/>
      <c r="CJ33" s="398"/>
      <c r="CK33" s="398"/>
      <c r="CL33" s="398"/>
      <c r="CM33" s="398"/>
      <c r="CN33" s="195"/>
      <c r="CO33" s="433" t="s">
        <v>192</v>
      </c>
      <c r="CP33" s="433"/>
      <c r="CQ33" s="398" t="s">
        <v>199</v>
      </c>
      <c r="CR33" s="398"/>
      <c r="CS33" s="398"/>
      <c r="CT33" s="398"/>
      <c r="CU33" s="398"/>
      <c r="CV33" s="398"/>
      <c r="CW33" s="398"/>
      <c r="CX33" s="398"/>
      <c r="CY33" s="398"/>
      <c r="CZ33" s="398"/>
      <c r="DA33" s="398"/>
      <c r="DB33" s="398"/>
      <c r="DC33" s="398"/>
      <c r="DD33" s="398"/>
      <c r="DE33" s="398"/>
      <c r="DF33" s="195"/>
      <c r="DG33" s="594" t="s">
        <v>200</v>
      </c>
      <c r="DH33" s="594"/>
      <c r="DI33" s="197"/>
      <c r="DJ33" s="165"/>
      <c r="DK33" s="165"/>
      <c r="DL33" s="165"/>
      <c r="DM33" s="165"/>
      <c r="DN33" s="165"/>
      <c r="DO33" s="165"/>
    </row>
    <row r="34" spans="1:119" ht="32.25" customHeight="1" x14ac:dyDescent="0.15">
      <c r="A34" s="166"/>
      <c r="B34" s="192"/>
      <c r="C34" s="595" t="e">
        <f>IF(E34="","",1)</f>
        <v>#REF!</v>
      </c>
      <c r="D34" s="595"/>
      <c r="E34" s="596" t="e">
        <f>IF(#REF!="","",#REF!)</f>
        <v>#REF!</v>
      </c>
      <c r="F34" s="596"/>
      <c r="G34" s="596"/>
      <c r="H34" s="596"/>
      <c r="I34" s="596"/>
      <c r="J34" s="596"/>
      <c r="K34" s="596"/>
      <c r="L34" s="596"/>
      <c r="M34" s="596"/>
      <c r="N34" s="596"/>
      <c r="O34" s="596"/>
      <c r="P34" s="596"/>
      <c r="Q34" s="596"/>
      <c r="R34" s="596"/>
      <c r="S34" s="596"/>
      <c r="T34" s="193"/>
      <c r="U34" s="595" t="e">
        <f>IF(W34="","",MAX(C34:D43)+1)</f>
        <v>#REF!</v>
      </c>
      <c r="V34" s="595"/>
      <c r="W34" s="596" t="e">
        <f>IF(#REF!="","",#REF!)</f>
        <v>#REF!</v>
      </c>
      <c r="X34" s="596"/>
      <c r="Y34" s="596"/>
      <c r="Z34" s="596"/>
      <c r="AA34" s="596"/>
      <c r="AB34" s="596"/>
      <c r="AC34" s="596"/>
      <c r="AD34" s="596"/>
      <c r="AE34" s="596"/>
      <c r="AF34" s="596"/>
      <c r="AG34" s="596"/>
      <c r="AH34" s="596"/>
      <c r="AI34" s="596"/>
      <c r="AJ34" s="596"/>
      <c r="AK34" s="596"/>
      <c r="AL34" s="193"/>
      <c r="AM34" s="595" t="str">
        <f>IF(AO34="","",MAX(C34:D43,U34:V43)+1)</f>
        <v/>
      </c>
      <c r="AN34" s="595"/>
      <c r="AO34" s="596"/>
      <c r="AP34" s="596"/>
      <c r="AQ34" s="596"/>
      <c r="AR34" s="596"/>
      <c r="AS34" s="596"/>
      <c r="AT34" s="596"/>
      <c r="AU34" s="596"/>
      <c r="AV34" s="596"/>
      <c r="AW34" s="596"/>
      <c r="AX34" s="596"/>
      <c r="AY34" s="596"/>
      <c r="AZ34" s="596"/>
      <c r="BA34" s="596"/>
      <c r="BB34" s="596"/>
      <c r="BC34" s="596"/>
      <c r="BD34" s="193"/>
      <c r="BE34" s="595" t="e">
        <f>IF(BG34="","",MAX(C34:D43,U34:V43,AM34:AN43)+1)</f>
        <v>#REF!</v>
      </c>
      <c r="BF34" s="595"/>
      <c r="BG34" s="596" t="e">
        <f>IF(#REF!="","",#REF!)</f>
        <v>#REF!</v>
      </c>
      <c r="BH34" s="596"/>
      <c r="BI34" s="596"/>
      <c r="BJ34" s="596"/>
      <c r="BK34" s="596"/>
      <c r="BL34" s="596"/>
      <c r="BM34" s="596"/>
      <c r="BN34" s="596"/>
      <c r="BO34" s="596"/>
      <c r="BP34" s="596"/>
      <c r="BQ34" s="596"/>
      <c r="BR34" s="596"/>
      <c r="BS34" s="596"/>
      <c r="BT34" s="596"/>
      <c r="BU34" s="596"/>
      <c r="BV34" s="193"/>
      <c r="BW34" s="595" t="e">
        <f>IF(BY34="","",MAX(C34:D43,U34:V43,AM34:AN43,BE34:BF43)+1)</f>
        <v>#REF!</v>
      </c>
      <c r="BX34" s="595"/>
      <c r="BY34" s="596" t="e">
        <f>IF(#REF!="","",#REF!)</f>
        <v>#REF!</v>
      </c>
      <c r="BZ34" s="596"/>
      <c r="CA34" s="596"/>
      <c r="CB34" s="596"/>
      <c r="CC34" s="596"/>
      <c r="CD34" s="596"/>
      <c r="CE34" s="596"/>
      <c r="CF34" s="596"/>
      <c r="CG34" s="596"/>
      <c r="CH34" s="596"/>
      <c r="CI34" s="596"/>
      <c r="CJ34" s="596"/>
      <c r="CK34" s="596"/>
      <c r="CL34" s="596"/>
      <c r="CM34" s="596"/>
      <c r="CN34" s="193"/>
      <c r="CO34" s="595" t="e">
        <f>IF(CQ34="","",MAX(C34:D43,U34:V43,AM34:AN43,BE34:BF43,BW34:BX43)+1)</f>
        <v>#REF!</v>
      </c>
      <c r="CP34" s="595"/>
      <c r="CQ34" s="596" t="e">
        <f>IF(#REF!="","",#REF!)</f>
        <v>#REF!</v>
      </c>
      <c r="CR34" s="596"/>
      <c r="CS34" s="596"/>
      <c r="CT34" s="596"/>
      <c r="CU34" s="596"/>
      <c r="CV34" s="596"/>
      <c r="CW34" s="596"/>
      <c r="CX34" s="596"/>
      <c r="CY34" s="596"/>
      <c r="CZ34" s="596"/>
      <c r="DA34" s="596"/>
      <c r="DB34" s="596"/>
      <c r="DC34" s="596"/>
      <c r="DD34" s="596"/>
      <c r="DE34" s="596"/>
      <c r="DF34" s="190"/>
      <c r="DG34" s="597" t="e">
        <f>IF(#REF!="","",#REF!)</f>
        <v>#REF!</v>
      </c>
      <c r="DH34" s="597"/>
      <c r="DI34" s="197"/>
      <c r="DJ34" s="165"/>
      <c r="DK34" s="165"/>
      <c r="DL34" s="165"/>
      <c r="DM34" s="165"/>
      <c r="DN34" s="165"/>
      <c r="DO34" s="165"/>
    </row>
    <row r="35" spans="1:119" ht="32.25" customHeight="1" x14ac:dyDescent="0.15">
      <c r="A35" s="166"/>
      <c r="B35" s="192"/>
      <c r="C35" s="595" t="e">
        <f>IF(E35="","",C34+1)</f>
        <v>#REF!</v>
      </c>
      <c r="D35" s="595"/>
      <c r="E35" s="596" t="e">
        <f>IF(#REF!="","",#REF!)</f>
        <v>#REF!</v>
      </c>
      <c r="F35" s="596"/>
      <c r="G35" s="596"/>
      <c r="H35" s="596"/>
      <c r="I35" s="596"/>
      <c r="J35" s="596"/>
      <c r="K35" s="596"/>
      <c r="L35" s="596"/>
      <c r="M35" s="596"/>
      <c r="N35" s="596"/>
      <c r="O35" s="596"/>
      <c r="P35" s="596"/>
      <c r="Q35" s="596"/>
      <c r="R35" s="596"/>
      <c r="S35" s="596"/>
      <c r="T35" s="193"/>
      <c r="U35" s="595" t="e">
        <f>IF(W35="","",U34+1)</f>
        <v>#REF!</v>
      </c>
      <c r="V35" s="595"/>
      <c r="W35" s="596" t="e">
        <f>IF(#REF!="","",#REF!)</f>
        <v>#REF!</v>
      </c>
      <c r="X35" s="596"/>
      <c r="Y35" s="596"/>
      <c r="Z35" s="596"/>
      <c r="AA35" s="596"/>
      <c r="AB35" s="596"/>
      <c r="AC35" s="596"/>
      <c r="AD35" s="596"/>
      <c r="AE35" s="596"/>
      <c r="AF35" s="596"/>
      <c r="AG35" s="596"/>
      <c r="AH35" s="596"/>
      <c r="AI35" s="596"/>
      <c r="AJ35" s="596"/>
      <c r="AK35" s="596"/>
      <c r="AL35" s="193"/>
      <c r="AM35" s="595" t="str">
        <f t="shared" ref="AM35:AM43" si="0">IF(AO35="","",AM34+1)</f>
        <v/>
      </c>
      <c r="AN35" s="595"/>
      <c r="AO35" s="596"/>
      <c r="AP35" s="596"/>
      <c r="AQ35" s="596"/>
      <c r="AR35" s="596"/>
      <c r="AS35" s="596"/>
      <c r="AT35" s="596"/>
      <c r="AU35" s="596"/>
      <c r="AV35" s="596"/>
      <c r="AW35" s="596"/>
      <c r="AX35" s="596"/>
      <c r="AY35" s="596"/>
      <c r="AZ35" s="596"/>
      <c r="BA35" s="596"/>
      <c r="BB35" s="596"/>
      <c r="BC35" s="596"/>
      <c r="BD35" s="193"/>
      <c r="BE35" s="595" t="e">
        <f t="shared" ref="BE35:BE43" si="1">IF(BG35="","",BE34+1)</f>
        <v>#REF!</v>
      </c>
      <c r="BF35" s="595"/>
      <c r="BG35" s="596" t="e">
        <f>IF(#REF!="","",#REF!)</f>
        <v>#REF!</v>
      </c>
      <c r="BH35" s="596"/>
      <c r="BI35" s="596"/>
      <c r="BJ35" s="596"/>
      <c r="BK35" s="596"/>
      <c r="BL35" s="596"/>
      <c r="BM35" s="596"/>
      <c r="BN35" s="596"/>
      <c r="BO35" s="596"/>
      <c r="BP35" s="596"/>
      <c r="BQ35" s="596"/>
      <c r="BR35" s="596"/>
      <c r="BS35" s="596"/>
      <c r="BT35" s="596"/>
      <c r="BU35" s="596"/>
      <c r="BV35" s="193"/>
      <c r="BW35" s="595" t="e">
        <f t="shared" ref="BW35:BW43" si="2">IF(BY35="","",BW34+1)</f>
        <v>#REF!</v>
      </c>
      <c r="BX35" s="595"/>
      <c r="BY35" s="596" t="e">
        <f>IF(#REF!="","",#REF!)</f>
        <v>#REF!</v>
      </c>
      <c r="BZ35" s="596"/>
      <c r="CA35" s="596"/>
      <c r="CB35" s="596"/>
      <c r="CC35" s="596"/>
      <c r="CD35" s="596"/>
      <c r="CE35" s="596"/>
      <c r="CF35" s="596"/>
      <c r="CG35" s="596"/>
      <c r="CH35" s="596"/>
      <c r="CI35" s="596"/>
      <c r="CJ35" s="596"/>
      <c r="CK35" s="596"/>
      <c r="CL35" s="596"/>
      <c r="CM35" s="596"/>
      <c r="CN35" s="193"/>
      <c r="CO35" s="595" t="e">
        <f t="shared" ref="CO35:CO43" si="3">IF(CQ35="","",CO34+1)</f>
        <v>#REF!</v>
      </c>
      <c r="CP35" s="595"/>
      <c r="CQ35" s="596" t="e">
        <f>IF(#REF!="","",#REF!)</f>
        <v>#REF!</v>
      </c>
      <c r="CR35" s="596"/>
      <c r="CS35" s="596"/>
      <c r="CT35" s="596"/>
      <c r="CU35" s="596"/>
      <c r="CV35" s="596"/>
      <c r="CW35" s="596"/>
      <c r="CX35" s="596"/>
      <c r="CY35" s="596"/>
      <c r="CZ35" s="596"/>
      <c r="DA35" s="596"/>
      <c r="DB35" s="596"/>
      <c r="DC35" s="596"/>
      <c r="DD35" s="596"/>
      <c r="DE35" s="596"/>
      <c r="DF35" s="190"/>
      <c r="DG35" s="597" t="e">
        <f>IF(#REF!="","",#REF!)</f>
        <v>#REF!</v>
      </c>
      <c r="DH35" s="597"/>
      <c r="DI35" s="197"/>
      <c r="DJ35" s="165"/>
      <c r="DK35" s="165"/>
      <c r="DL35" s="165"/>
      <c r="DM35" s="165"/>
      <c r="DN35" s="165"/>
      <c r="DO35" s="165"/>
    </row>
    <row r="36" spans="1:119" ht="32.25" customHeight="1" x14ac:dyDescent="0.15">
      <c r="A36" s="166"/>
      <c r="B36" s="192"/>
      <c r="C36" s="595" t="e">
        <f>IF(E36="","",C35+1)</f>
        <v>#REF!</v>
      </c>
      <c r="D36" s="595"/>
      <c r="E36" s="596" t="e">
        <f>IF(#REF!="","",#REF!)</f>
        <v>#REF!</v>
      </c>
      <c r="F36" s="596"/>
      <c r="G36" s="596"/>
      <c r="H36" s="596"/>
      <c r="I36" s="596"/>
      <c r="J36" s="596"/>
      <c r="K36" s="596"/>
      <c r="L36" s="596"/>
      <c r="M36" s="596"/>
      <c r="N36" s="596"/>
      <c r="O36" s="596"/>
      <c r="P36" s="596"/>
      <c r="Q36" s="596"/>
      <c r="R36" s="596"/>
      <c r="S36" s="596"/>
      <c r="T36" s="193"/>
      <c r="U36" s="595" t="e">
        <f t="shared" ref="U36:U43" si="4">IF(W36="","",U35+1)</f>
        <v>#REF!</v>
      </c>
      <c r="V36" s="595"/>
      <c r="W36" s="596" t="e">
        <f>IF(#REF!="","",#REF!)</f>
        <v>#REF!</v>
      </c>
      <c r="X36" s="596"/>
      <c r="Y36" s="596"/>
      <c r="Z36" s="596"/>
      <c r="AA36" s="596"/>
      <c r="AB36" s="596"/>
      <c r="AC36" s="596"/>
      <c r="AD36" s="596"/>
      <c r="AE36" s="596"/>
      <c r="AF36" s="596"/>
      <c r="AG36" s="596"/>
      <c r="AH36" s="596"/>
      <c r="AI36" s="596"/>
      <c r="AJ36" s="596"/>
      <c r="AK36" s="596"/>
      <c r="AL36" s="193"/>
      <c r="AM36" s="595" t="str">
        <f t="shared" si="0"/>
        <v/>
      </c>
      <c r="AN36" s="595"/>
      <c r="AO36" s="596"/>
      <c r="AP36" s="596"/>
      <c r="AQ36" s="596"/>
      <c r="AR36" s="596"/>
      <c r="AS36" s="596"/>
      <c r="AT36" s="596"/>
      <c r="AU36" s="596"/>
      <c r="AV36" s="596"/>
      <c r="AW36" s="596"/>
      <c r="AX36" s="596"/>
      <c r="AY36" s="596"/>
      <c r="AZ36" s="596"/>
      <c r="BA36" s="596"/>
      <c r="BB36" s="596"/>
      <c r="BC36" s="596"/>
      <c r="BD36" s="193"/>
      <c r="BE36" s="595" t="str">
        <f t="shared" si="1"/>
        <v/>
      </c>
      <c r="BF36" s="595"/>
      <c r="BG36" s="596"/>
      <c r="BH36" s="596"/>
      <c r="BI36" s="596"/>
      <c r="BJ36" s="596"/>
      <c r="BK36" s="596"/>
      <c r="BL36" s="596"/>
      <c r="BM36" s="596"/>
      <c r="BN36" s="596"/>
      <c r="BO36" s="596"/>
      <c r="BP36" s="596"/>
      <c r="BQ36" s="596"/>
      <c r="BR36" s="596"/>
      <c r="BS36" s="596"/>
      <c r="BT36" s="596"/>
      <c r="BU36" s="596"/>
      <c r="BV36" s="193"/>
      <c r="BW36" s="595" t="e">
        <f t="shared" si="2"/>
        <v>#REF!</v>
      </c>
      <c r="BX36" s="595"/>
      <c r="BY36" s="596" t="e">
        <f>IF(#REF!="","",#REF!)</f>
        <v>#REF!</v>
      </c>
      <c r="BZ36" s="596"/>
      <c r="CA36" s="596"/>
      <c r="CB36" s="596"/>
      <c r="CC36" s="596"/>
      <c r="CD36" s="596"/>
      <c r="CE36" s="596"/>
      <c r="CF36" s="596"/>
      <c r="CG36" s="596"/>
      <c r="CH36" s="596"/>
      <c r="CI36" s="596"/>
      <c r="CJ36" s="596"/>
      <c r="CK36" s="596"/>
      <c r="CL36" s="596"/>
      <c r="CM36" s="596"/>
      <c r="CN36" s="193"/>
      <c r="CO36" s="595" t="e">
        <f t="shared" si="3"/>
        <v>#REF!</v>
      </c>
      <c r="CP36" s="595"/>
      <c r="CQ36" s="596" t="e">
        <f>IF(#REF!="","",#REF!)</f>
        <v>#REF!</v>
      </c>
      <c r="CR36" s="596"/>
      <c r="CS36" s="596"/>
      <c r="CT36" s="596"/>
      <c r="CU36" s="596"/>
      <c r="CV36" s="596"/>
      <c r="CW36" s="596"/>
      <c r="CX36" s="596"/>
      <c r="CY36" s="596"/>
      <c r="CZ36" s="596"/>
      <c r="DA36" s="596"/>
      <c r="DB36" s="596"/>
      <c r="DC36" s="596"/>
      <c r="DD36" s="596"/>
      <c r="DE36" s="596"/>
      <c r="DF36" s="190"/>
      <c r="DG36" s="597" t="e">
        <f>IF(#REF!="","",#REF!)</f>
        <v>#REF!</v>
      </c>
      <c r="DH36" s="597"/>
      <c r="DI36" s="197"/>
      <c r="DJ36" s="165"/>
      <c r="DK36" s="165"/>
      <c r="DL36" s="165"/>
      <c r="DM36" s="165"/>
      <c r="DN36" s="165"/>
      <c r="DO36" s="165"/>
    </row>
    <row r="37" spans="1:119" ht="32.25" customHeight="1" x14ac:dyDescent="0.15">
      <c r="A37" s="166"/>
      <c r="B37" s="192"/>
      <c r="C37" s="595" t="e">
        <f>IF(E37="","",C36+1)</f>
        <v>#REF!</v>
      </c>
      <c r="D37" s="595"/>
      <c r="E37" s="596" t="e">
        <f>IF(#REF!="","",#REF!)</f>
        <v>#REF!</v>
      </c>
      <c r="F37" s="596"/>
      <c r="G37" s="596"/>
      <c r="H37" s="596"/>
      <c r="I37" s="596"/>
      <c r="J37" s="596"/>
      <c r="K37" s="596"/>
      <c r="L37" s="596"/>
      <c r="M37" s="596"/>
      <c r="N37" s="596"/>
      <c r="O37" s="596"/>
      <c r="P37" s="596"/>
      <c r="Q37" s="596"/>
      <c r="R37" s="596"/>
      <c r="S37" s="596"/>
      <c r="T37" s="193"/>
      <c r="U37" s="595" t="str">
        <f t="shared" si="4"/>
        <v/>
      </c>
      <c r="V37" s="595"/>
      <c r="W37" s="596"/>
      <c r="X37" s="596"/>
      <c r="Y37" s="596"/>
      <c r="Z37" s="596"/>
      <c r="AA37" s="596"/>
      <c r="AB37" s="596"/>
      <c r="AC37" s="596"/>
      <c r="AD37" s="596"/>
      <c r="AE37" s="596"/>
      <c r="AF37" s="596"/>
      <c r="AG37" s="596"/>
      <c r="AH37" s="596"/>
      <c r="AI37" s="596"/>
      <c r="AJ37" s="596"/>
      <c r="AK37" s="596"/>
      <c r="AL37" s="193"/>
      <c r="AM37" s="595" t="str">
        <f t="shared" si="0"/>
        <v/>
      </c>
      <c r="AN37" s="595"/>
      <c r="AO37" s="596"/>
      <c r="AP37" s="596"/>
      <c r="AQ37" s="596"/>
      <c r="AR37" s="596"/>
      <c r="AS37" s="596"/>
      <c r="AT37" s="596"/>
      <c r="AU37" s="596"/>
      <c r="AV37" s="596"/>
      <c r="AW37" s="596"/>
      <c r="AX37" s="596"/>
      <c r="AY37" s="596"/>
      <c r="AZ37" s="596"/>
      <c r="BA37" s="596"/>
      <c r="BB37" s="596"/>
      <c r="BC37" s="596"/>
      <c r="BD37" s="193"/>
      <c r="BE37" s="595" t="str">
        <f t="shared" si="1"/>
        <v/>
      </c>
      <c r="BF37" s="595"/>
      <c r="BG37" s="596"/>
      <c r="BH37" s="596"/>
      <c r="BI37" s="596"/>
      <c r="BJ37" s="596"/>
      <c r="BK37" s="596"/>
      <c r="BL37" s="596"/>
      <c r="BM37" s="596"/>
      <c r="BN37" s="596"/>
      <c r="BO37" s="596"/>
      <c r="BP37" s="596"/>
      <c r="BQ37" s="596"/>
      <c r="BR37" s="596"/>
      <c r="BS37" s="596"/>
      <c r="BT37" s="596"/>
      <c r="BU37" s="596"/>
      <c r="BV37" s="193"/>
      <c r="BW37" s="595" t="e">
        <f t="shared" si="2"/>
        <v>#REF!</v>
      </c>
      <c r="BX37" s="595"/>
      <c r="BY37" s="596" t="e">
        <f>IF(#REF!="","",#REF!)</f>
        <v>#REF!</v>
      </c>
      <c r="BZ37" s="596"/>
      <c r="CA37" s="596"/>
      <c r="CB37" s="596"/>
      <c r="CC37" s="596"/>
      <c r="CD37" s="596"/>
      <c r="CE37" s="596"/>
      <c r="CF37" s="596"/>
      <c r="CG37" s="596"/>
      <c r="CH37" s="596"/>
      <c r="CI37" s="596"/>
      <c r="CJ37" s="596"/>
      <c r="CK37" s="596"/>
      <c r="CL37" s="596"/>
      <c r="CM37" s="596"/>
      <c r="CN37" s="193"/>
      <c r="CO37" s="595" t="e">
        <f t="shared" si="3"/>
        <v>#REF!</v>
      </c>
      <c r="CP37" s="595"/>
      <c r="CQ37" s="596" t="e">
        <f>IF(#REF!="","",#REF!)</f>
        <v>#REF!</v>
      </c>
      <c r="CR37" s="596"/>
      <c r="CS37" s="596"/>
      <c r="CT37" s="596"/>
      <c r="CU37" s="596"/>
      <c r="CV37" s="596"/>
      <c r="CW37" s="596"/>
      <c r="CX37" s="596"/>
      <c r="CY37" s="596"/>
      <c r="CZ37" s="596"/>
      <c r="DA37" s="596"/>
      <c r="DB37" s="596"/>
      <c r="DC37" s="596"/>
      <c r="DD37" s="596"/>
      <c r="DE37" s="596"/>
      <c r="DF37" s="190"/>
      <c r="DG37" s="597" t="e">
        <f>IF(#REF!="","",#REF!)</f>
        <v>#REF!</v>
      </c>
      <c r="DH37" s="597"/>
      <c r="DI37" s="197"/>
      <c r="DJ37" s="165"/>
      <c r="DK37" s="165"/>
      <c r="DL37" s="165"/>
      <c r="DM37" s="165"/>
      <c r="DN37" s="165"/>
      <c r="DO37" s="165"/>
    </row>
    <row r="38" spans="1:119" ht="32.25" customHeight="1" x14ac:dyDescent="0.15">
      <c r="A38" s="166"/>
      <c r="B38" s="192"/>
      <c r="C38" s="595" t="e">
        <f t="shared" ref="C38:C43" si="5">IF(E38="","",C37+1)</f>
        <v>#REF!</v>
      </c>
      <c r="D38" s="595"/>
      <c r="E38" s="596" t="e">
        <f>IF(#REF!="","",#REF!)</f>
        <v>#REF!</v>
      </c>
      <c r="F38" s="596"/>
      <c r="G38" s="596"/>
      <c r="H38" s="596"/>
      <c r="I38" s="596"/>
      <c r="J38" s="596"/>
      <c r="K38" s="596"/>
      <c r="L38" s="596"/>
      <c r="M38" s="596"/>
      <c r="N38" s="596"/>
      <c r="O38" s="596"/>
      <c r="P38" s="596"/>
      <c r="Q38" s="596"/>
      <c r="R38" s="596"/>
      <c r="S38" s="596"/>
      <c r="T38" s="193"/>
      <c r="U38" s="595" t="str">
        <f t="shared" si="4"/>
        <v/>
      </c>
      <c r="V38" s="595"/>
      <c r="W38" s="596"/>
      <c r="X38" s="596"/>
      <c r="Y38" s="596"/>
      <c r="Z38" s="596"/>
      <c r="AA38" s="596"/>
      <c r="AB38" s="596"/>
      <c r="AC38" s="596"/>
      <c r="AD38" s="596"/>
      <c r="AE38" s="596"/>
      <c r="AF38" s="596"/>
      <c r="AG38" s="596"/>
      <c r="AH38" s="596"/>
      <c r="AI38" s="596"/>
      <c r="AJ38" s="596"/>
      <c r="AK38" s="596"/>
      <c r="AL38" s="193"/>
      <c r="AM38" s="595" t="str">
        <f t="shared" si="0"/>
        <v/>
      </c>
      <c r="AN38" s="595"/>
      <c r="AO38" s="596"/>
      <c r="AP38" s="596"/>
      <c r="AQ38" s="596"/>
      <c r="AR38" s="596"/>
      <c r="AS38" s="596"/>
      <c r="AT38" s="596"/>
      <c r="AU38" s="596"/>
      <c r="AV38" s="596"/>
      <c r="AW38" s="596"/>
      <c r="AX38" s="596"/>
      <c r="AY38" s="596"/>
      <c r="AZ38" s="596"/>
      <c r="BA38" s="596"/>
      <c r="BB38" s="596"/>
      <c r="BC38" s="596"/>
      <c r="BD38" s="193"/>
      <c r="BE38" s="595" t="str">
        <f t="shared" si="1"/>
        <v/>
      </c>
      <c r="BF38" s="595"/>
      <c r="BG38" s="596"/>
      <c r="BH38" s="596"/>
      <c r="BI38" s="596"/>
      <c r="BJ38" s="596"/>
      <c r="BK38" s="596"/>
      <c r="BL38" s="596"/>
      <c r="BM38" s="596"/>
      <c r="BN38" s="596"/>
      <c r="BO38" s="596"/>
      <c r="BP38" s="596"/>
      <c r="BQ38" s="596"/>
      <c r="BR38" s="596"/>
      <c r="BS38" s="596"/>
      <c r="BT38" s="596"/>
      <c r="BU38" s="596"/>
      <c r="BV38" s="193"/>
      <c r="BW38" s="595" t="e">
        <f t="shared" si="2"/>
        <v>#REF!</v>
      </c>
      <c r="BX38" s="595"/>
      <c r="BY38" s="596" t="e">
        <f>IF(#REF!="","",#REF!)</f>
        <v>#REF!</v>
      </c>
      <c r="BZ38" s="596"/>
      <c r="CA38" s="596"/>
      <c r="CB38" s="596"/>
      <c r="CC38" s="596"/>
      <c r="CD38" s="596"/>
      <c r="CE38" s="596"/>
      <c r="CF38" s="596"/>
      <c r="CG38" s="596"/>
      <c r="CH38" s="596"/>
      <c r="CI38" s="596"/>
      <c r="CJ38" s="596"/>
      <c r="CK38" s="596"/>
      <c r="CL38" s="596"/>
      <c r="CM38" s="596"/>
      <c r="CN38" s="193"/>
      <c r="CO38" s="595" t="e">
        <f t="shared" si="3"/>
        <v>#REF!</v>
      </c>
      <c r="CP38" s="595"/>
      <c r="CQ38" s="596" t="e">
        <f>IF(#REF!="","",#REF!)</f>
        <v>#REF!</v>
      </c>
      <c r="CR38" s="596"/>
      <c r="CS38" s="596"/>
      <c r="CT38" s="596"/>
      <c r="CU38" s="596"/>
      <c r="CV38" s="596"/>
      <c r="CW38" s="596"/>
      <c r="CX38" s="596"/>
      <c r="CY38" s="596"/>
      <c r="CZ38" s="596"/>
      <c r="DA38" s="596"/>
      <c r="DB38" s="596"/>
      <c r="DC38" s="596"/>
      <c r="DD38" s="596"/>
      <c r="DE38" s="596"/>
      <c r="DF38" s="190"/>
      <c r="DG38" s="597" t="e">
        <f>IF(#REF!="","",#REF!)</f>
        <v>#REF!</v>
      </c>
      <c r="DH38" s="597"/>
      <c r="DI38" s="197"/>
      <c r="DJ38" s="165"/>
      <c r="DK38" s="165"/>
      <c r="DL38" s="165"/>
      <c r="DM38" s="165"/>
      <c r="DN38" s="165"/>
      <c r="DO38" s="165"/>
    </row>
    <row r="39" spans="1:119" ht="32.25" customHeight="1" x14ac:dyDescent="0.15">
      <c r="A39" s="166"/>
      <c r="B39" s="192"/>
      <c r="C39" s="595" t="e">
        <f t="shared" si="5"/>
        <v>#REF!</v>
      </c>
      <c r="D39" s="595"/>
      <c r="E39" s="596" t="e">
        <f>IF(#REF!="","",#REF!)</f>
        <v>#REF!</v>
      </c>
      <c r="F39" s="596"/>
      <c r="G39" s="596"/>
      <c r="H39" s="596"/>
      <c r="I39" s="596"/>
      <c r="J39" s="596"/>
      <c r="K39" s="596"/>
      <c r="L39" s="596"/>
      <c r="M39" s="596"/>
      <c r="N39" s="596"/>
      <c r="O39" s="596"/>
      <c r="P39" s="596"/>
      <c r="Q39" s="596"/>
      <c r="R39" s="596"/>
      <c r="S39" s="596"/>
      <c r="T39" s="193"/>
      <c r="U39" s="595" t="str">
        <f t="shared" si="4"/>
        <v/>
      </c>
      <c r="V39" s="595"/>
      <c r="W39" s="596"/>
      <c r="X39" s="596"/>
      <c r="Y39" s="596"/>
      <c r="Z39" s="596"/>
      <c r="AA39" s="596"/>
      <c r="AB39" s="596"/>
      <c r="AC39" s="596"/>
      <c r="AD39" s="596"/>
      <c r="AE39" s="596"/>
      <c r="AF39" s="596"/>
      <c r="AG39" s="596"/>
      <c r="AH39" s="596"/>
      <c r="AI39" s="596"/>
      <c r="AJ39" s="596"/>
      <c r="AK39" s="596"/>
      <c r="AL39" s="193"/>
      <c r="AM39" s="595" t="str">
        <f t="shared" si="0"/>
        <v/>
      </c>
      <c r="AN39" s="595"/>
      <c r="AO39" s="596"/>
      <c r="AP39" s="596"/>
      <c r="AQ39" s="596"/>
      <c r="AR39" s="596"/>
      <c r="AS39" s="596"/>
      <c r="AT39" s="596"/>
      <c r="AU39" s="596"/>
      <c r="AV39" s="596"/>
      <c r="AW39" s="596"/>
      <c r="AX39" s="596"/>
      <c r="AY39" s="596"/>
      <c r="AZ39" s="596"/>
      <c r="BA39" s="596"/>
      <c r="BB39" s="596"/>
      <c r="BC39" s="596"/>
      <c r="BD39" s="193"/>
      <c r="BE39" s="595" t="str">
        <f t="shared" si="1"/>
        <v/>
      </c>
      <c r="BF39" s="595"/>
      <c r="BG39" s="596"/>
      <c r="BH39" s="596"/>
      <c r="BI39" s="596"/>
      <c r="BJ39" s="596"/>
      <c r="BK39" s="596"/>
      <c r="BL39" s="596"/>
      <c r="BM39" s="596"/>
      <c r="BN39" s="596"/>
      <c r="BO39" s="596"/>
      <c r="BP39" s="596"/>
      <c r="BQ39" s="596"/>
      <c r="BR39" s="596"/>
      <c r="BS39" s="596"/>
      <c r="BT39" s="596"/>
      <c r="BU39" s="596"/>
      <c r="BV39" s="193"/>
      <c r="BW39" s="595" t="e">
        <f t="shared" si="2"/>
        <v>#REF!</v>
      </c>
      <c r="BX39" s="595"/>
      <c r="BY39" s="596" t="e">
        <f>IF(#REF!="","",#REF!)</f>
        <v>#REF!</v>
      </c>
      <c r="BZ39" s="596"/>
      <c r="CA39" s="596"/>
      <c r="CB39" s="596"/>
      <c r="CC39" s="596"/>
      <c r="CD39" s="596"/>
      <c r="CE39" s="596"/>
      <c r="CF39" s="596"/>
      <c r="CG39" s="596"/>
      <c r="CH39" s="596"/>
      <c r="CI39" s="596"/>
      <c r="CJ39" s="596"/>
      <c r="CK39" s="596"/>
      <c r="CL39" s="596"/>
      <c r="CM39" s="596"/>
      <c r="CN39" s="193"/>
      <c r="CO39" s="595" t="e">
        <f t="shared" si="3"/>
        <v>#REF!</v>
      </c>
      <c r="CP39" s="595"/>
      <c r="CQ39" s="596" t="e">
        <f>IF(#REF!="","",#REF!)</f>
        <v>#REF!</v>
      </c>
      <c r="CR39" s="596"/>
      <c r="CS39" s="596"/>
      <c r="CT39" s="596"/>
      <c r="CU39" s="596"/>
      <c r="CV39" s="596"/>
      <c r="CW39" s="596"/>
      <c r="CX39" s="596"/>
      <c r="CY39" s="596"/>
      <c r="CZ39" s="596"/>
      <c r="DA39" s="596"/>
      <c r="DB39" s="596"/>
      <c r="DC39" s="596"/>
      <c r="DD39" s="596"/>
      <c r="DE39" s="596"/>
      <c r="DF39" s="190"/>
      <c r="DG39" s="597" t="e">
        <f>IF(#REF!="","",#REF!)</f>
        <v>#REF!</v>
      </c>
      <c r="DH39" s="597"/>
      <c r="DI39" s="197"/>
      <c r="DJ39" s="165"/>
      <c r="DK39" s="165"/>
      <c r="DL39" s="165"/>
      <c r="DM39" s="165"/>
      <c r="DN39" s="165"/>
      <c r="DO39" s="165"/>
    </row>
    <row r="40" spans="1:119" ht="32.25" customHeight="1" x14ac:dyDescent="0.15">
      <c r="A40" s="166"/>
      <c r="B40" s="192"/>
      <c r="C40" s="595" t="e">
        <f t="shared" si="5"/>
        <v>#REF!</v>
      </c>
      <c r="D40" s="595"/>
      <c r="E40" s="596" t="e">
        <f>IF(#REF!="","",#REF!)</f>
        <v>#REF!</v>
      </c>
      <c r="F40" s="596"/>
      <c r="G40" s="596"/>
      <c r="H40" s="596"/>
      <c r="I40" s="596"/>
      <c r="J40" s="596"/>
      <c r="K40" s="596"/>
      <c r="L40" s="596"/>
      <c r="M40" s="596"/>
      <c r="N40" s="596"/>
      <c r="O40" s="596"/>
      <c r="P40" s="596"/>
      <c r="Q40" s="596"/>
      <c r="R40" s="596"/>
      <c r="S40" s="596"/>
      <c r="T40" s="193"/>
      <c r="U40" s="595" t="str">
        <f t="shared" si="4"/>
        <v/>
      </c>
      <c r="V40" s="595"/>
      <c r="W40" s="596"/>
      <c r="X40" s="596"/>
      <c r="Y40" s="596"/>
      <c r="Z40" s="596"/>
      <c r="AA40" s="596"/>
      <c r="AB40" s="596"/>
      <c r="AC40" s="596"/>
      <c r="AD40" s="596"/>
      <c r="AE40" s="596"/>
      <c r="AF40" s="596"/>
      <c r="AG40" s="596"/>
      <c r="AH40" s="596"/>
      <c r="AI40" s="596"/>
      <c r="AJ40" s="596"/>
      <c r="AK40" s="596"/>
      <c r="AL40" s="193"/>
      <c r="AM40" s="595" t="str">
        <f t="shared" si="0"/>
        <v/>
      </c>
      <c r="AN40" s="595"/>
      <c r="AO40" s="596"/>
      <c r="AP40" s="596"/>
      <c r="AQ40" s="596"/>
      <c r="AR40" s="596"/>
      <c r="AS40" s="596"/>
      <c r="AT40" s="596"/>
      <c r="AU40" s="596"/>
      <c r="AV40" s="596"/>
      <c r="AW40" s="596"/>
      <c r="AX40" s="596"/>
      <c r="AY40" s="596"/>
      <c r="AZ40" s="596"/>
      <c r="BA40" s="596"/>
      <c r="BB40" s="596"/>
      <c r="BC40" s="596"/>
      <c r="BD40" s="193"/>
      <c r="BE40" s="595" t="str">
        <f t="shared" si="1"/>
        <v/>
      </c>
      <c r="BF40" s="595"/>
      <c r="BG40" s="596"/>
      <c r="BH40" s="596"/>
      <c r="BI40" s="596"/>
      <c r="BJ40" s="596"/>
      <c r="BK40" s="596"/>
      <c r="BL40" s="596"/>
      <c r="BM40" s="596"/>
      <c r="BN40" s="596"/>
      <c r="BO40" s="596"/>
      <c r="BP40" s="596"/>
      <c r="BQ40" s="596"/>
      <c r="BR40" s="596"/>
      <c r="BS40" s="596"/>
      <c r="BT40" s="596"/>
      <c r="BU40" s="596"/>
      <c r="BV40" s="193"/>
      <c r="BW40" s="595" t="e">
        <f t="shared" si="2"/>
        <v>#REF!</v>
      </c>
      <c r="BX40" s="595"/>
      <c r="BY40" s="596" t="e">
        <f>IF(#REF!="","",#REF!)</f>
        <v>#REF!</v>
      </c>
      <c r="BZ40" s="596"/>
      <c r="CA40" s="596"/>
      <c r="CB40" s="596"/>
      <c r="CC40" s="596"/>
      <c r="CD40" s="596"/>
      <c r="CE40" s="596"/>
      <c r="CF40" s="596"/>
      <c r="CG40" s="596"/>
      <c r="CH40" s="596"/>
      <c r="CI40" s="596"/>
      <c r="CJ40" s="596"/>
      <c r="CK40" s="596"/>
      <c r="CL40" s="596"/>
      <c r="CM40" s="596"/>
      <c r="CN40" s="193"/>
      <c r="CO40" s="595" t="e">
        <f t="shared" si="3"/>
        <v>#REF!</v>
      </c>
      <c r="CP40" s="595"/>
      <c r="CQ40" s="596" t="e">
        <f>IF(#REF!="","",#REF!)</f>
        <v>#REF!</v>
      </c>
      <c r="CR40" s="596"/>
      <c r="CS40" s="596"/>
      <c r="CT40" s="596"/>
      <c r="CU40" s="596"/>
      <c r="CV40" s="596"/>
      <c r="CW40" s="596"/>
      <c r="CX40" s="596"/>
      <c r="CY40" s="596"/>
      <c r="CZ40" s="596"/>
      <c r="DA40" s="596"/>
      <c r="DB40" s="596"/>
      <c r="DC40" s="596"/>
      <c r="DD40" s="596"/>
      <c r="DE40" s="596"/>
      <c r="DF40" s="190"/>
      <c r="DG40" s="597" t="e">
        <f>IF(#REF!="","",#REF!)</f>
        <v>#REF!</v>
      </c>
      <c r="DH40" s="597"/>
      <c r="DI40" s="197"/>
      <c r="DJ40" s="165"/>
      <c r="DK40" s="165"/>
      <c r="DL40" s="165"/>
      <c r="DM40" s="165"/>
      <c r="DN40" s="165"/>
      <c r="DO40" s="165"/>
    </row>
    <row r="41" spans="1:119" ht="32.25" customHeight="1" x14ac:dyDescent="0.15">
      <c r="A41" s="166"/>
      <c r="B41" s="192"/>
      <c r="C41" s="595" t="e">
        <f t="shared" si="5"/>
        <v>#REF!</v>
      </c>
      <c r="D41" s="595"/>
      <c r="E41" s="596" t="e">
        <f>IF(#REF!="","",#REF!)</f>
        <v>#REF!</v>
      </c>
      <c r="F41" s="596"/>
      <c r="G41" s="596"/>
      <c r="H41" s="596"/>
      <c r="I41" s="596"/>
      <c r="J41" s="596"/>
      <c r="K41" s="596"/>
      <c r="L41" s="596"/>
      <c r="M41" s="596"/>
      <c r="N41" s="596"/>
      <c r="O41" s="596"/>
      <c r="P41" s="596"/>
      <c r="Q41" s="596"/>
      <c r="R41" s="596"/>
      <c r="S41" s="596"/>
      <c r="T41" s="193"/>
      <c r="U41" s="595" t="str">
        <f t="shared" si="4"/>
        <v/>
      </c>
      <c r="V41" s="595"/>
      <c r="W41" s="596"/>
      <c r="X41" s="596"/>
      <c r="Y41" s="596"/>
      <c r="Z41" s="596"/>
      <c r="AA41" s="596"/>
      <c r="AB41" s="596"/>
      <c r="AC41" s="596"/>
      <c r="AD41" s="596"/>
      <c r="AE41" s="596"/>
      <c r="AF41" s="596"/>
      <c r="AG41" s="596"/>
      <c r="AH41" s="596"/>
      <c r="AI41" s="596"/>
      <c r="AJ41" s="596"/>
      <c r="AK41" s="596"/>
      <c r="AL41" s="193"/>
      <c r="AM41" s="595" t="str">
        <f t="shared" si="0"/>
        <v/>
      </c>
      <c r="AN41" s="595"/>
      <c r="AO41" s="596"/>
      <c r="AP41" s="596"/>
      <c r="AQ41" s="596"/>
      <c r="AR41" s="596"/>
      <c r="AS41" s="596"/>
      <c r="AT41" s="596"/>
      <c r="AU41" s="596"/>
      <c r="AV41" s="596"/>
      <c r="AW41" s="596"/>
      <c r="AX41" s="596"/>
      <c r="AY41" s="596"/>
      <c r="AZ41" s="596"/>
      <c r="BA41" s="596"/>
      <c r="BB41" s="596"/>
      <c r="BC41" s="596"/>
      <c r="BD41" s="193"/>
      <c r="BE41" s="595" t="str">
        <f t="shared" si="1"/>
        <v/>
      </c>
      <c r="BF41" s="595"/>
      <c r="BG41" s="596"/>
      <c r="BH41" s="596"/>
      <c r="BI41" s="596"/>
      <c r="BJ41" s="596"/>
      <c r="BK41" s="596"/>
      <c r="BL41" s="596"/>
      <c r="BM41" s="596"/>
      <c r="BN41" s="596"/>
      <c r="BO41" s="596"/>
      <c r="BP41" s="596"/>
      <c r="BQ41" s="596"/>
      <c r="BR41" s="596"/>
      <c r="BS41" s="596"/>
      <c r="BT41" s="596"/>
      <c r="BU41" s="596"/>
      <c r="BV41" s="193"/>
      <c r="BW41" s="595" t="e">
        <f t="shared" si="2"/>
        <v>#REF!</v>
      </c>
      <c r="BX41" s="595"/>
      <c r="BY41" s="596" t="e">
        <f>IF(#REF!="","",#REF!)</f>
        <v>#REF!</v>
      </c>
      <c r="BZ41" s="596"/>
      <c r="CA41" s="596"/>
      <c r="CB41" s="596"/>
      <c r="CC41" s="596"/>
      <c r="CD41" s="596"/>
      <c r="CE41" s="596"/>
      <c r="CF41" s="596"/>
      <c r="CG41" s="596"/>
      <c r="CH41" s="596"/>
      <c r="CI41" s="596"/>
      <c r="CJ41" s="596"/>
      <c r="CK41" s="596"/>
      <c r="CL41" s="596"/>
      <c r="CM41" s="596"/>
      <c r="CN41" s="193"/>
      <c r="CO41" s="595" t="e">
        <f t="shared" si="3"/>
        <v>#REF!</v>
      </c>
      <c r="CP41" s="595"/>
      <c r="CQ41" s="596" t="e">
        <f>IF(#REF!="","",#REF!)</f>
        <v>#REF!</v>
      </c>
      <c r="CR41" s="596"/>
      <c r="CS41" s="596"/>
      <c r="CT41" s="596"/>
      <c r="CU41" s="596"/>
      <c r="CV41" s="596"/>
      <c r="CW41" s="596"/>
      <c r="CX41" s="596"/>
      <c r="CY41" s="596"/>
      <c r="CZ41" s="596"/>
      <c r="DA41" s="596"/>
      <c r="DB41" s="596"/>
      <c r="DC41" s="596"/>
      <c r="DD41" s="596"/>
      <c r="DE41" s="596"/>
      <c r="DF41" s="190"/>
      <c r="DG41" s="597" t="e">
        <f>IF(#REF!="","",#REF!)</f>
        <v>#REF!</v>
      </c>
      <c r="DH41" s="597"/>
      <c r="DI41" s="197"/>
      <c r="DJ41" s="165"/>
      <c r="DK41" s="165"/>
      <c r="DL41" s="165"/>
      <c r="DM41" s="165"/>
      <c r="DN41" s="165"/>
      <c r="DO41" s="165"/>
    </row>
    <row r="42" spans="1:119" ht="32.25" customHeight="1" x14ac:dyDescent="0.15">
      <c r="A42" s="165"/>
      <c r="B42" s="192"/>
      <c r="C42" s="595" t="e">
        <f t="shared" si="5"/>
        <v>#REF!</v>
      </c>
      <c r="D42" s="595"/>
      <c r="E42" s="596" t="e">
        <f>IF(#REF!="","",#REF!)</f>
        <v>#REF!</v>
      </c>
      <c r="F42" s="596"/>
      <c r="G42" s="596"/>
      <c r="H42" s="596"/>
      <c r="I42" s="596"/>
      <c r="J42" s="596"/>
      <c r="K42" s="596"/>
      <c r="L42" s="596"/>
      <c r="M42" s="596"/>
      <c r="N42" s="596"/>
      <c r="O42" s="596"/>
      <c r="P42" s="596"/>
      <c r="Q42" s="596"/>
      <c r="R42" s="596"/>
      <c r="S42" s="596"/>
      <c r="T42" s="193"/>
      <c r="U42" s="595" t="str">
        <f t="shared" si="4"/>
        <v/>
      </c>
      <c r="V42" s="595"/>
      <c r="W42" s="596"/>
      <c r="X42" s="596"/>
      <c r="Y42" s="596"/>
      <c r="Z42" s="596"/>
      <c r="AA42" s="596"/>
      <c r="AB42" s="596"/>
      <c r="AC42" s="596"/>
      <c r="AD42" s="596"/>
      <c r="AE42" s="596"/>
      <c r="AF42" s="596"/>
      <c r="AG42" s="596"/>
      <c r="AH42" s="596"/>
      <c r="AI42" s="596"/>
      <c r="AJ42" s="596"/>
      <c r="AK42" s="596"/>
      <c r="AL42" s="193"/>
      <c r="AM42" s="595" t="str">
        <f t="shared" si="0"/>
        <v/>
      </c>
      <c r="AN42" s="595"/>
      <c r="AO42" s="596"/>
      <c r="AP42" s="596"/>
      <c r="AQ42" s="596"/>
      <c r="AR42" s="596"/>
      <c r="AS42" s="596"/>
      <c r="AT42" s="596"/>
      <c r="AU42" s="596"/>
      <c r="AV42" s="596"/>
      <c r="AW42" s="596"/>
      <c r="AX42" s="596"/>
      <c r="AY42" s="596"/>
      <c r="AZ42" s="596"/>
      <c r="BA42" s="596"/>
      <c r="BB42" s="596"/>
      <c r="BC42" s="596"/>
      <c r="BD42" s="193"/>
      <c r="BE42" s="595" t="str">
        <f t="shared" si="1"/>
        <v/>
      </c>
      <c r="BF42" s="595"/>
      <c r="BG42" s="596"/>
      <c r="BH42" s="596"/>
      <c r="BI42" s="596"/>
      <c r="BJ42" s="596"/>
      <c r="BK42" s="596"/>
      <c r="BL42" s="596"/>
      <c r="BM42" s="596"/>
      <c r="BN42" s="596"/>
      <c r="BO42" s="596"/>
      <c r="BP42" s="596"/>
      <c r="BQ42" s="596"/>
      <c r="BR42" s="596"/>
      <c r="BS42" s="596"/>
      <c r="BT42" s="596"/>
      <c r="BU42" s="596"/>
      <c r="BV42" s="193"/>
      <c r="BW42" s="595" t="e">
        <f t="shared" si="2"/>
        <v>#REF!</v>
      </c>
      <c r="BX42" s="595"/>
      <c r="BY42" s="596" t="e">
        <f>IF(#REF!="","",#REF!)</f>
        <v>#REF!</v>
      </c>
      <c r="BZ42" s="596"/>
      <c r="CA42" s="596"/>
      <c r="CB42" s="596"/>
      <c r="CC42" s="596"/>
      <c r="CD42" s="596"/>
      <c r="CE42" s="596"/>
      <c r="CF42" s="596"/>
      <c r="CG42" s="596"/>
      <c r="CH42" s="596"/>
      <c r="CI42" s="596"/>
      <c r="CJ42" s="596"/>
      <c r="CK42" s="596"/>
      <c r="CL42" s="596"/>
      <c r="CM42" s="596"/>
      <c r="CN42" s="193"/>
      <c r="CO42" s="595" t="e">
        <f t="shared" si="3"/>
        <v>#REF!</v>
      </c>
      <c r="CP42" s="595"/>
      <c r="CQ42" s="596" t="e">
        <f>IF(#REF!="","",#REF!)</f>
        <v>#REF!</v>
      </c>
      <c r="CR42" s="596"/>
      <c r="CS42" s="596"/>
      <c r="CT42" s="596"/>
      <c r="CU42" s="596"/>
      <c r="CV42" s="596"/>
      <c r="CW42" s="596"/>
      <c r="CX42" s="596"/>
      <c r="CY42" s="596"/>
      <c r="CZ42" s="596"/>
      <c r="DA42" s="596"/>
      <c r="DB42" s="596"/>
      <c r="DC42" s="596"/>
      <c r="DD42" s="596"/>
      <c r="DE42" s="596"/>
      <c r="DF42" s="190"/>
      <c r="DG42" s="597" t="e">
        <f>IF(#REF!="","",#REF!)</f>
        <v>#REF!</v>
      </c>
      <c r="DH42" s="597"/>
      <c r="DI42" s="197"/>
      <c r="DJ42" s="165"/>
      <c r="DK42" s="165"/>
      <c r="DL42" s="165"/>
      <c r="DM42" s="165"/>
      <c r="DN42" s="165"/>
      <c r="DO42" s="165"/>
    </row>
    <row r="43" spans="1:119" ht="32.25" customHeight="1" x14ac:dyDescent="0.15">
      <c r="A43" s="165"/>
      <c r="B43" s="192"/>
      <c r="C43" s="595" t="e">
        <f t="shared" si="5"/>
        <v>#REF!</v>
      </c>
      <c r="D43" s="595"/>
      <c r="E43" s="596" t="e">
        <f>IF(#REF!="","",#REF!)</f>
        <v>#REF!</v>
      </c>
      <c r="F43" s="596"/>
      <c r="G43" s="596"/>
      <c r="H43" s="596"/>
      <c r="I43" s="596"/>
      <c r="J43" s="596"/>
      <c r="K43" s="596"/>
      <c r="L43" s="596"/>
      <c r="M43" s="596"/>
      <c r="N43" s="596"/>
      <c r="O43" s="596"/>
      <c r="P43" s="596"/>
      <c r="Q43" s="596"/>
      <c r="R43" s="596"/>
      <c r="S43" s="596"/>
      <c r="T43" s="193"/>
      <c r="U43" s="595" t="str">
        <f t="shared" si="4"/>
        <v/>
      </c>
      <c r="V43" s="595"/>
      <c r="W43" s="596"/>
      <c r="X43" s="596"/>
      <c r="Y43" s="596"/>
      <c r="Z43" s="596"/>
      <c r="AA43" s="596"/>
      <c r="AB43" s="596"/>
      <c r="AC43" s="596"/>
      <c r="AD43" s="596"/>
      <c r="AE43" s="596"/>
      <c r="AF43" s="596"/>
      <c r="AG43" s="596"/>
      <c r="AH43" s="596"/>
      <c r="AI43" s="596"/>
      <c r="AJ43" s="596"/>
      <c r="AK43" s="596"/>
      <c r="AL43" s="193"/>
      <c r="AM43" s="595" t="str">
        <f t="shared" si="0"/>
        <v/>
      </c>
      <c r="AN43" s="595"/>
      <c r="AO43" s="596"/>
      <c r="AP43" s="596"/>
      <c r="AQ43" s="596"/>
      <c r="AR43" s="596"/>
      <c r="AS43" s="596"/>
      <c r="AT43" s="596"/>
      <c r="AU43" s="596"/>
      <c r="AV43" s="596"/>
      <c r="AW43" s="596"/>
      <c r="AX43" s="596"/>
      <c r="AY43" s="596"/>
      <c r="AZ43" s="596"/>
      <c r="BA43" s="596"/>
      <c r="BB43" s="596"/>
      <c r="BC43" s="596"/>
      <c r="BD43" s="193"/>
      <c r="BE43" s="595" t="str">
        <f t="shared" si="1"/>
        <v/>
      </c>
      <c r="BF43" s="595"/>
      <c r="BG43" s="596"/>
      <c r="BH43" s="596"/>
      <c r="BI43" s="596"/>
      <c r="BJ43" s="596"/>
      <c r="BK43" s="596"/>
      <c r="BL43" s="596"/>
      <c r="BM43" s="596"/>
      <c r="BN43" s="596"/>
      <c r="BO43" s="596"/>
      <c r="BP43" s="596"/>
      <c r="BQ43" s="596"/>
      <c r="BR43" s="596"/>
      <c r="BS43" s="596"/>
      <c r="BT43" s="596"/>
      <c r="BU43" s="596"/>
      <c r="BV43" s="193"/>
      <c r="BW43" s="595" t="e">
        <f t="shared" si="2"/>
        <v>#REF!</v>
      </c>
      <c r="BX43" s="595"/>
      <c r="BY43" s="596" t="e">
        <f>IF(#REF!="","",#REF!)</f>
        <v>#REF!</v>
      </c>
      <c r="BZ43" s="596"/>
      <c r="CA43" s="596"/>
      <c r="CB43" s="596"/>
      <c r="CC43" s="596"/>
      <c r="CD43" s="596"/>
      <c r="CE43" s="596"/>
      <c r="CF43" s="596"/>
      <c r="CG43" s="596"/>
      <c r="CH43" s="596"/>
      <c r="CI43" s="596"/>
      <c r="CJ43" s="596"/>
      <c r="CK43" s="596"/>
      <c r="CL43" s="596"/>
      <c r="CM43" s="596"/>
      <c r="CN43" s="193"/>
      <c r="CO43" s="595" t="e">
        <f t="shared" si="3"/>
        <v>#REF!</v>
      </c>
      <c r="CP43" s="595"/>
      <c r="CQ43" s="596" t="e">
        <f>IF(#REF!="","",#REF!)</f>
        <v>#REF!</v>
      </c>
      <c r="CR43" s="596"/>
      <c r="CS43" s="596"/>
      <c r="CT43" s="596"/>
      <c r="CU43" s="596"/>
      <c r="CV43" s="596"/>
      <c r="CW43" s="596"/>
      <c r="CX43" s="596"/>
      <c r="CY43" s="596"/>
      <c r="CZ43" s="596"/>
      <c r="DA43" s="596"/>
      <c r="DB43" s="596"/>
      <c r="DC43" s="596"/>
      <c r="DD43" s="596"/>
      <c r="DE43" s="596"/>
      <c r="DF43" s="190"/>
      <c r="DG43" s="597" t="e">
        <f>IF(#REF!="","",#REF!)</f>
        <v>#REF!</v>
      </c>
      <c r="DH43" s="59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VtQjQVuaq44pR24Qc8yYrCGhXcnbUx2pEGI+qTyEgu/5LmfsG4iY4qGbdS1oFAkYgtXff8ej4S5WzylRRMCVQ==" saltValue="MeQTozGGTC1+JeyDTvFD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8" t="s">
        <v>210</v>
      </c>
      <c r="DI1" s="599"/>
      <c r="DJ1" s="599"/>
      <c r="DK1" s="599"/>
      <c r="DL1" s="599"/>
      <c r="DM1" s="599"/>
      <c r="DN1" s="600"/>
      <c r="DO1" s="205"/>
      <c r="DP1" s="598" t="s">
        <v>211</v>
      </c>
      <c r="DQ1" s="599"/>
      <c r="DR1" s="599"/>
      <c r="DS1" s="599"/>
      <c r="DT1" s="599"/>
      <c r="DU1" s="599"/>
      <c r="DV1" s="599"/>
      <c r="DW1" s="599"/>
      <c r="DX1" s="599"/>
      <c r="DY1" s="599"/>
      <c r="DZ1" s="599"/>
      <c r="EA1" s="599"/>
      <c r="EB1" s="599"/>
      <c r="EC1" s="600"/>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1" t="s">
        <v>213</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214</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4" t="s">
        <v>215</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1" t="s">
        <v>1</v>
      </c>
      <c r="C4" s="602"/>
      <c r="D4" s="602"/>
      <c r="E4" s="602"/>
      <c r="F4" s="602"/>
      <c r="G4" s="602"/>
      <c r="H4" s="602"/>
      <c r="I4" s="602"/>
      <c r="J4" s="602"/>
      <c r="K4" s="602"/>
      <c r="L4" s="602"/>
      <c r="M4" s="602"/>
      <c r="N4" s="602"/>
      <c r="O4" s="602"/>
      <c r="P4" s="602"/>
      <c r="Q4" s="603"/>
      <c r="R4" s="601" t="s">
        <v>216</v>
      </c>
      <c r="S4" s="602"/>
      <c r="T4" s="602"/>
      <c r="U4" s="602"/>
      <c r="V4" s="602"/>
      <c r="W4" s="602"/>
      <c r="X4" s="602"/>
      <c r="Y4" s="603"/>
      <c r="Z4" s="601" t="s">
        <v>217</v>
      </c>
      <c r="AA4" s="602"/>
      <c r="AB4" s="602"/>
      <c r="AC4" s="603"/>
      <c r="AD4" s="601" t="s">
        <v>218</v>
      </c>
      <c r="AE4" s="602"/>
      <c r="AF4" s="602"/>
      <c r="AG4" s="602"/>
      <c r="AH4" s="602"/>
      <c r="AI4" s="602"/>
      <c r="AJ4" s="602"/>
      <c r="AK4" s="603"/>
      <c r="AL4" s="601" t="s">
        <v>217</v>
      </c>
      <c r="AM4" s="602"/>
      <c r="AN4" s="602"/>
      <c r="AO4" s="603"/>
      <c r="AP4" s="607" t="s">
        <v>219</v>
      </c>
      <c r="AQ4" s="607"/>
      <c r="AR4" s="607"/>
      <c r="AS4" s="607"/>
      <c r="AT4" s="607"/>
      <c r="AU4" s="607"/>
      <c r="AV4" s="607"/>
      <c r="AW4" s="607"/>
      <c r="AX4" s="607"/>
      <c r="AY4" s="607"/>
      <c r="AZ4" s="607"/>
      <c r="BA4" s="607"/>
      <c r="BB4" s="607"/>
      <c r="BC4" s="607"/>
      <c r="BD4" s="607"/>
      <c r="BE4" s="607"/>
      <c r="BF4" s="607"/>
      <c r="BG4" s="607" t="s">
        <v>220</v>
      </c>
      <c r="BH4" s="607"/>
      <c r="BI4" s="607"/>
      <c r="BJ4" s="607"/>
      <c r="BK4" s="607"/>
      <c r="BL4" s="607"/>
      <c r="BM4" s="607"/>
      <c r="BN4" s="607"/>
      <c r="BO4" s="607" t="s">
        <v>217</v>
      </c>
      <c r="BP4" s="607"/>
      <c r="BQ4" s="607"/>
      <c r="BR4" s="607"/>
      <c r="BS4" s="607" t="s">
        <v>221</v>
      </c>
      <c r="BT4" s="607"/>
      <c r="BU4" s="607"/>
      <c r="BV4" s="607"/>
      <c r="BW4" s="607"/>
      <c r="BX4" s="607"/>
      <c r="BY4" s="607"/>
      <c r="BZ4" s="607"/>
      <c r="CA4" s="607"/>
      <c r="CB4" s="607"/>
      <c r="CD4" s="604" t="s">
        <v>222</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s="209" customFormat="1" ht="11.25" customHeight="1" x14ac:dyDescent="0.15">
      <c r="B5" s="608" t="s">
        <v>223</v>
      </c>
      <c r="C5" s="609"/>
      <c r="D5" s="609"/>
      <c r="E5" s="609"/>
      <c r="F5" s="609"/>
      <c r="G5" s="609"/>
      <c r="H5" s="609"/>
      <c r="I5" s="609"/>
      <c r="J5" s="609"/>
      <c r="K5" s="609"/>
      <c r="L5" s="609"/>
      <c r="M5" s="609"/>
      <c r="N5" s="609"/>
      <c r="O5" s="609"/>
      <c r="P5" s="609"/>
      <c r="Q5" s="610"/>
      <c r="R5" s="611">
        <v>1026689</v>
      </c>
      <c r="S5" s="612"/>
      <c r="T5" s="612"/>
      <c r="U5" s="612"/>
      <c r="V5" s="612"/>
      <c r="W5" s="612"/>
      <c r="X5" s="612"/>
      <c r="Y5" s="613"/>
      <c r="Z5" s="614">
        <v>19</v>
      </c>
      <c r="AA5" s="614"/>
      <c r="AB5" s="614"/>
      <c r="AC5" s="614"/>
      <c r="AD5" s="615">
        <v>1026689</v>
      </c>
      <c r="AE5" s="615"/>
      <c r="AF5" s="615"/>
      <c r="AG5" s="615"/>
      <c r="AH5" s="615"/>
      <c r="AI5" s="615"/>
      <c r="AJ5" s="615"/>
      <c r="AK5" s="615"/>
      <c r="AL5" s="616">
        <v>35.4</v>
      </c>
      <c r="AM5" s="617"/>
      <c r="AN5" s="617"/>
      <c r="AO5" s="618"/>
      <c r="AP5" s="608" t="s">
        <v>224</v>
      </c>
      <c r="AQ5" s="609"/>
      <c r="AR5" s="609"/>
      <c r="AS5" s="609"/>
      <c r="AT5" s="609"/>
      <c r="AU5" s="609"/>
      <c r="AV5" s="609"/>
      <c r="AW5" s="609"/>
      <c r="AX5" s="609"/>
      <c r="AY5" s="609"/>
      <c r="AZ5" s="609"/>
      <c r="BA5" s="609"/>
      <c r="BB5" s="609"/>
      <c r="BC5" s="609"/>
      <c r="BD5" s="609"/>
      <c r="BE5" s="609"/>
      <c r="BF5" s="610"/>
      <c r="BG5" s="622">
        <v>1006739</v>
      </c>
      <c r="BH5" s="623"/>
      <c r="BI5" s="623"/>
      <c r="BJ5" s="623"/>
      <c r="BK5" s="623"/>
      <c r="BL5" s="623"/>
      <c r="BM5" s="623"/>
      <c r="BN5" s="624"/>
      <c r="BO5" s="625">
        <v>98.1</v>
      </c>
      <c r="BP5" s="625"/>
      <c r="BQ5" s="625"/>
      <c r="BR5" s="625"/>
      <c r="BS5" s="626">
        <v>3631</v>
      </c>
      <c r="BT5" s="626"/>
      <c r="BU5" s="626"/>
      <c r="BV5" s="626"/>
      <c r="BW5" s="626"/>
      <c r="BX5" s="626"/>
      <c r="BY5" s="626"/>
      <c r="BZ5" s="626"/>
      <c r="CA5" s="626"/>
      <c r="CB5" s="630"/>
      <c r="CD5" s="604" t="s">
        <v>219</v>
      </c>
      <c r="CE5" s="605"/>
      <c r="CF5" s="605"/>
      <c r="CG5" s="605"/>
      <c r="CH5" s="605"/>
      <c r="CI5" s="605"/>
      <c r="CJ5" s="605"/>
      <c r="CK5" s="605"/>
      <c r="CL5" s="605"/>
      <c r="CM5" s="605"/>
      <c r="CN5" s="605"/>
      <c r="CO5" s="605"/>
      <c r="CP5" s="605"/>
      <c r="CQ5" s="606"/>
      <c r="CR5" s="604" t="s">
        <v>225</v>
      </c>
      <c r="CS5" s="605"/>
      <c r="CT5" s="605"/>
      <c r="CU5" s="605"/>
      <c r="CV5" s="605"/>
      <c r="CW5" s="605"/>
      <c r="CX5" s="605"/>
      <c r="CY5" s="606"/>
      <c r="CZ5" s="604" t="s">
        <v>217</v>
      </c>
      <c r="DA5" s="605"/>
      <c r="DB5" s="605"/>
      <c r="DC5" s="606"/>
      <c r="DD5" s="604" t="s">
        <v>226</v>
      </c>
      <c r="DE5" s="605"/>
      <c r="DF5" s="605"/>
      <c r="DG5" s="605"/>
      <c r="DH5" s="605"/>
      <c r="DI5" s="605"/>
      <c r="DJ5" s="605"/>
      <c r="DK5" s="605"/>
      <c r="DL5" s="605"/>
      <c r="DM5" s="605"/>
      <c r="DN5" s="605"/>
      <c r="DO5" s="605"/>
      <c r="DP5" s="606"/>
      <c r="DQ5" s="604" t="s">
        <v>227</v>
      </c>
      <c r="DR5" s="605"/>
      <c r="DS5" s="605"/>
      <c r="DT5" s="605"/>
      <c r="DU5" s="605"/>
      <c r="DV5" s="605"/>
      <c r="DW5" s="605"/>
      <c r="DX5" s="605"/>
      <c r="DY5" s="605"/>
      <c r="DZ5" s="605"/>
      <c r="EA5" s="605"/>
      <c r="EB5" s="605"/>
      <c r="EC5" s="606"/>
    </row>
    <row r="6" spans="2:143" ht="11.25" customHeight="1" x14ac:dyDescent="0.15">
      <c r="B6" s="619" t="s">
        <v>228</v>
      </c>
      <c r="C6" s="620"/>
      <c r="D6" s="620"/>
      <c r="E6" s="620"/>
      <c r="F6" s="620"/>
      <c r="G6" s="620"/>
      <c r="H6" s="620"/>
      <c r="I6" s="620"/>
      <c r="J6" s="620"/>
      <c r="K6" s="620"/>
      <c r="L6" s="620"/>
      <c r="M6" s="620"/>
      <c r="N6" s="620"/>
      <c r="O6" s="620"/>
      <c r="P6" s="620"/>
      <c r="Q6" s="621"/>
      <c r="R6" s="622">
        <v>41761</v>
      </c>
      <c r="S6" s="623"/>
      <c r="T6" s="623"/>
      <c r="U6" s="623"/>
      <c r="V6" s="623"/>
      <c r="W6" s="623"/>
      <c r="X6" s="623"/>
      <c r="Y6" s="624"/>
      <c r="Z6" s="625">
        <v>0.8</v>
      </c>
      <c r="AA6" s="625"/>
      <c r="AB6" s="625"/>
      <c r="AC6" s="625"/>
      <c r="AD6" s="626">
        <v>41761</v>
      </c>
      <c r="AE6" s="626"/>
      <c r="AF6" s="626"/>
      <c r="AG6" s="626"/>
      <c r="AH6" s="626"/>
      <c r="AI6" s="626"/>
      <c r="AJ6" s="626"/>
      <c r="AK6" s="626"/>
      <c r="AL6" s="627">
        <v>1.4</v>
      </c>
      <c r="AM6" s="628"/>
      <c r="AN6" s="628"/>
      <c r="AO6" s="629"/>
      <c r="AP6" s="619" t="s">
        <v>229</v>
      </c>
      <c r="AQ6" s="620"/>
      <c r="AR6" s="620"/>
      <c r="AS6" s="620"/>
      <c r="AT6" s="620"/>
      <c r="AU6" s="620"/>
      <c r="AV6" s="620"/>
      <c r="AW6" s="620"/>
      <c r="AX6" s="620"/>
      <c r="AY6" s="620"/>
      <c r="AZ6" s="620"/>
      <c r="BA6" s="620"/>
      <c r="BB6" s="620"/>
      <c r="BC6" s="620"/>
      <c r="BD6" s="620"/>
      <c r="BE6" s="620"/>
      <c r="BF6" s="621"/>
      <c r="BG6" s="622">
        <v>1006739</v>
      </c>
      <c r="BH6" s="623"/>
      <c r="BI6" s="623"/>
      <c r="BJ6" s="623"/>
      <c r="BK6" s="623"/>
      <c r="BL6" s="623"/>
      <c r="BM6" s="623"/>
      <c r="BN6" s="624"/>
      <c r="BO6" s="625">
        <v>98.1</v>
      </c>
      <c r="BP6" s="625"/>
      <c r="BQ6" s="625"/>
      <c r="BR6" s="625"/>
      <c r="BS6" s="626">
        <v>3631</v>
      </c>
      <c r="BT6" s="626"/>
      <c r="BU6" s="626"/>
      <c r="BV6" s="626"/>
      <c r="BW6" s="626"/>
      <c r="BX6" s="626"/>
      <c r="BY6" s="626"/>
      <c r="BZ6" s="626"/>
      <c r="CA6" s="626"/>
      <c r="CB6" s="630"/>
      <c r="CD6" s="633" t="s">
        <v>230</v>
      </c>
      <c r="CE6" s="634"/>
      <c r="CF6" s="634"/>
      <c r="CG6" s="634"/>
      <c r="CH6" s="634"/>
      <c r="CI6" s="634"/>
      <c r="CJ6" s="634"/>
      <c r="CK6" s="634"/>
      <c r="CL6" s="634"/>
      <c r="CM6" s="634"/>
      <c r="CN6" s="634"/>
      <c r="CO6" s="634"/>
      <c r="CP6" s="634"/>
      <c r="CQ6" s="635"/>
      <c r="CR6" s="622">
        <v>75610</v>
      </c>
      <c r="CS6" s="623"/>
      <c r="CT6" s="623"/>
      <c r="CU6" s="623"/>
      <c r="CV6" s="623"/>
      <c r="CW6" s="623"/>
      <c r="CX6" s="623"/>
      <c r="CY6" s="624"/>
      <c r="CZ6" s="616">
        <v>1.5</v>
      </c>
      <c r="DA6" s="617"/>
      <c r="DB6" s="617"/>
      <c r="DC6" s="636"/>
      <c r="DD6" s="631" t="s">
        <v>231</v>
      </c>
      <c r="DE6" s="623"/>
      <c r="DF6" s="623"/>
      <c r="DG6" s="623"/>
      <c r="DH6" s="623"/>
      <c r="DI6" s="623"/>
      <c r="DJ6" s="623"/>
      <c r="DK6" s="623"/>
      <c r="DL6" s="623"/>
      <c r="DM6" s="623"/>
      <c r="DN6" s="623"/>
      <c r="DO6" s="623"/>
      <c r="DP6" s="624"/>
      <c r="DQ6" s="631">
        <v>75606</v>
      </c>
      <c r="DR6" s="623"/>
      <c r="DS6" s="623"/>
      <c r="DT6" s="623"/>
      <c r="DU6" s="623"/>
      <c r="DV6" s="623"/>
      <c r="DW6" s="623"/>
      <c r="DX6" s="623"/>
      <c r="DY6" s="623"/>
      <c r="DZ6" s="623"/>
      <c r="EA6" s="623"/>
      <c r="EB6" s="623"/>
      <c r="EC6" s="632"/>
    </row>
    <row r="7" spans="2:143" ht="11.25" customHeight="1" x14ac:dyDescent="0.15">
      <c r="B7" s="619" t="s">
        <v>232</v>
      </c>
      <c r="C7" s="620"/>
      <c r="D7" s="620"/>
      <c r="E7" s="620"/>
      <c r="F7" s="620"/>
      <c r="G7" s="620"/>
      <c r="H7" s="620"/>
      <c r="I7" s="620"/>
      <c r="J7" s="620"/>
      <c r="K7" s="620"/>
      <c r="L7" s="620"/>
      <c r="M7" s="620"/>
      <c r="N7" s="620"/>
      <c r="O7" s="620"/>
      <c r="P7" s="620"/>
      <c r="Q7" s="621"/>
      <c r="R7" s="622">
        <v>2445</v>
      </c>
      <c r="S7" s="623"/>
      <c r="T7" s="623"/>
      <c r="U7" s="623"/>
      <c r="V7" s="623"/>
      <c r="W7" s="623"/>
      <c r="X7" s="623"/>
      <c r="Y7" s="624"/>
      <c r="Z7" s="625">
        <v>0</v>
      </c>
      <c r="AA7" s="625"/>
      <c r="AB7" s="625"/>
      <c r="AC7" s="625"/>
      <c r="AD7" s="626">
        <v>2445</v>
      </c>
      <c r="AE7" s="626"/>
      <c r="AF7" s="626"/>
      <c r="AG7" s="626"/>
      <c r="AH7" s="626"/>
      <c r="AI7" s="626"/>
      <c r="AJ7" s="626"/>
      <c r="AK7" s="626"/>
      <c r="AL7" s="627">
        <v>0.1</v>
      </c>
      <c r="AM7" s="628"/>
      <c r="AN7" s="628"/>
      <c r="AO7" s="629"/>
      <c r="AP7" s="619" t="s">
        <v>233</v>
      </c>
      <c r="AQ7" s="620"/>
      <c r="AR7" s="620"/>
      <c r="AS7" s="620"/>
      <c r="AT7" s="620"/>
      <c r="AU7" s="620"/>
      <c r="AV7" s="620"/>
      <c r="AW7" s="620"/>
      <c r="AX7" s="620"/>
      <c r="AY7" s="620"/>
      <c r="AZ7" s="620"/>
      <c r="BA7" s="620"/>
      <c r="BB7" s="620"/>
      <c r="BC7" s="620"/>
      <c r="BD7" s="620"/>
      <c r="BE7" s="620"/>
      <c r="BF7" s="621"/>
      <c r="BG7" s="622">
        <v>469287</v>
      </c>
      <c r="BH7" s="623"/>
      <c r="BI7" s="623"/>
      <c r="BJ7" s="623"/>
      <c r="BK7" s="623"/>
      <c r="BL7" s="623"/>
      <c r="BM7" s="623"/>
      <c r="BN7" s="624"/>
      <c r="BO7" s="625">
        <v>45.7</v>
      </c>
      <c r="BP7" s="625"/>
      <c r="BQ7" s="625"/>
      <c r="BR7" s="625"/>
      <c r="BS7" s="626">
        <v>3631</v>
      </c>
      <c r="BT7" s="626"/>
      <c r="BU7" s="626"/>
      <c r="BV7" s="626"/>
      <c r="BW7" s="626"/>
      <c r="BX7" s="626"/>
      <c r="BY7" s="626"/>
      <c r="BZ7" s="626"/>
      <c r="CA7" s="626"/>
      <c r="CB7" s="630"/>
      <c r="CD7" s="637" t="s">
        <v>234</v>
      </c>
      <c r="CE7" s="638"/>
      <c r="CF7" s="638"/>
      <c r="CG7" s="638"/>
      <c r="CH7" s="638"/>
      <c r="CI7" s="638"/>
      <c r="CJ7" s="638"/>
      <c r="CK7" s="638"/>
      <c r="CL7" s="638"/>
      <c r="CM7" s="638"/>
      <c r="CN7" s="638"/>
      <c r="CO7" s="638"/>
      <c r="CP7" s="638"/>
      <c r="CQ7" s="639"/>
      <c r="CR7" s="622">
        <v>833181</v>
      </c>
      <c r="CS7" s="623"/>
      <c r="CT7" s="623"/>
      <c r="CU7" s="623"/>
      <c r="CV7" s="623"/>
      <c r="CW7" s="623"/>
      <c r="CX7" s="623"/>
      <c r="CY7" s="624"/>
      <c r="CZ7" s="625">
        <v>16.2</v>
      </c>
      <c r="DA7" s="625"/>
      <c r="DB7" s="625"/>
      <c r="DC7" s="625"/>
      <c r="DD7" s="631">
        <v>10487</v>
      </c>
      <c r="DE7" s="623"/>
      <c r="DF7" s="623"/>
      <c r="DG7" s="623"/>
      <c r="DH7" s="623"/>
      <c r="DI7" s="623"/>
      <c r="DJ7" s="623"/>
      <c r="DK7" s="623"/>
      <c r="DL7" s="623"/>
      <c r="DM7" s="623"/>
      <c r="DN7" s="623"/>
      <c r="DO7" s="623"/>
      <c r="DP7" s="624"/>
      <c r="DQ7" s="631">
        <v>605126</v>
      </c>
      <c r="DR7" s="623"/>
      <c r="DS7" s="623"/>
      <c r="DT7" s="623"/>
      <c r="DU7" s="623"/>
      <c r="DV7" s="623"/>
      <c r="DW7" s="623"/>
      <c r="DX7" s="623"/>
      <c r="DY7" s="623"/>
      <c r="DZ7" s="623"/>
      <c r="EA7" s="623"/>
      <c r="EB7" s="623"/>
      <c r="EC7" s="632"/>
    </row>
    <row r="8" spans="2:143" ht="11.25" customHeight="1" x14ac:dyDescent="0.15">
      <c r="B8" s="619" t="s">
        <v>235</v>
      </c>
      <c r="C8" s="620"/>
      <c r="D8" s="620"/>
      <c r="E8" s="620"/>
      <c r="F8" s="620"/>
      <c r="G8" s="620"/>
      <c r="H8" s="620"/>
      <c r="I8" s="620"/>
      <c r="J8" s="620"/>
      <c r="K8" s="620"/>
      <c r="L8" s="620"/>
      <c r="M8" s="620"/>
      <c r="N8" s="620"/>
      <c r="O8" s="620"/>
      <c r="P8" s="620"/>
      <c r="Q8" s="621"/>
      <c r="R8" s="622">
        <v>3206</v>
      </c>
      <c r="S8" s="623"/>
      <c r="T8" s="623"/>
      <c r="U8" s="623"/>
      <c r="V8" s="623"/>
      <c r="W8" s="623"/>
      <c r="X8" s="623"/>
      <c r="Y8" s="624"/>
      <c r="Z8" s="625">
        <v>0.1</v>
      </c>
      <c r="AA8" s="625"/>
      <c r="AB8" s="625"/>
      <c r="AC8" s="625"/>
      <c r="AD8" s="626">
        <v>3206</v>
      </c>
      <c r="AE8" s="626"/>
      <c r="AF8" s="626"/>
      <c r="AG8" s="626"/>
      <c r="AH8" s="626"/>
      <c r="AI8" s="626"/>
      <c r="AJ8" s="626"/>
      <c r="AK8" s="626"/>
      <c r="AL8" s="627">
        <v>0.1</v>
      </c>
      <c r="AM8" s="628"/>
      <c r="AN8" s="628"/>
      <c r="AO8" s="629"/>
      <c r="AP8" s="619" t="s">
        <v>236</v>
      </c>
      <c r="AQ8" s="620"/>
      <c r="AR8" s="620"/>
      <c r="AS8" s="620"/>
      <c r="AT8" s="620"/>
      <c r="AU8" s="620"/>
      <c r="AV8" s="620"/>
      <c r="AW8" s="620"/>
      <c r="AX8" s="620"/>
      <c r="AY8" s="620"/>
      <c r="AZ8" s="620"/>
      <c r="BA8" s="620"/>
      <c r="BB8" s="620"/>
      <c r="BC8" s="620"/>
      <c r="BD8" s="620"/>
      <c r="BE8" s="620"/>
      <c r="BF8" s="621"/>
      <c r="BG8" s="622">
        <v>20028</v>
      </c>
      <c r="BH8" s="623"/>
      <c r="BI8" s="623"/>
      <c r="BJ8" s="623"/>
      <c r="BK8" s="623"/>
      <c r="BL8" s="623"/>
      <c r="BM8" s="623"/>
      <c r="BN8" s="624"/>
      <c r="BO8" s="625">
        <v>2</v>
      </c>
      <c r="BP8" s="625"/>
      <c r="BQ8" s="625"/>
      <c r="BR8" s="625"/>
      <c r="BS8" s="631" t="s">
        <v>132</v>
      </c>
      <c r="BT8" s="623"/>
      <c r="BU8" s="623"/>
      <c r="BV8" s="623"/>
      <c r="BW8" s="623"/>
      <c r="BX8" s="623"/>
      <c r="BY8" s="623"/>
      <c r="BZ8" s="623"/>
      <c r="CA8" s="623"/>
      <c r="CB8" s="632"/>
      <c r="CD8" s="637" t="s">
        <v>237</v>
      </c>
      <c r="CE8" s="638"/>
      <c r="CF8" s="638"/>
      <c r="CG8" s="638"/>
      <c r="CH8" s="638"/>
      <c r="CI8" s="638"/>
      <c r="CJ8" s="638"/>
      <c r="CK8" s="638"/>
      <c r="CL8" s="638"/>
      <c r="CM8" s="638"/>
      <c r="CN8" s="638"/>
      <c r="CO8" s="638"/>
      <c r="CP8" s="638"/>
      <c r="CQ8" s="639"/>
      <c r="CR8" s="622">
        <v>1279887</v>
      </c>
      <c r="CS8" s="623"/>
      <c r="CT8" s="623"/>
      <c r="CU8" s="623"/>
      <c r="CV8" s="623"/>
      <c r="CW8" s="623"/>
      <c r="CX8" s="623"/>
      <c r="CY8" s="624"/>
      <c r="CZ8" s="625">
        <v>24.9</v>
      </c>
      <c r="DA8" s="625"/>
      <c r="DB8" s="625"/>
      <c r="DC8" s="625"/>
      <c r="DD8" s="631">
        <v>21764</v>
      </c>
      <c r="DE8" s="623"/>
      <c r="DF8" s="623"/>
      <c r="DG8" s="623"/>
      <c r="DH8" s="623"/>
      <c r="DI8" s="623"/>
      <c r="DJ8" s="623"/>
      <c r="DK8" s="623"/>
      <c r="DL8" s="623"/>
      <c r="DM8" s="623"/>
      <c r="DN8" s="623"/>
      <c r="DO8" s="623"/>
      <c r="DP8" s="624"/>
      <c r="DQ8" s="631">
        <v>823475</v>
      </c>
      <c r="DR8" s="623"/>
      <c r="DS8" s="623"/>
      <c r="DT8" s="623"/>
      <c r="DU8" s="623"/>
      <c r="DV8" s="623"/>
      <c r="DW8" s="623"/>
      <c r="DX8" s="623"/>
      <c r="DY8" s="623"/>
      <c r="DZ8" s="623"/>
      <c r="EA8" s="623"/>
      <c r="EB8" s="623"/>
      <c r="EC8" s="632"/>
    </row>
    <row r="9" spans="2:143" ht="11.25" customHeight="1" x14ac:dyDescent="0.15">
      <c r="B9" s="619" t="s">
        <v>238</v>
      </c>
      <c r="C9" s="620"/>
      <c r="D9" s="620"/>
      <c r="E9" s="620"/>
      <c r="F9" s="620"/>
      <c r="G9" s="620"/>
      <c r="H9" s="620"/>
      <c r="I9" s="620"/>
      <c r="J9" s="620"/>
      <c r="K9" s="620"/>
      <c r="L9" s="620"/>
      <c r="M9" s="620"/>
      <c r="N9" s="620"/>
      <c r="O9" s="620"/>
      <c r="P9" s="620"/>
      <c r="Q9" s="621"/>
      <c r="R9" s="622">
        <v>3269</v>
      </c>
      <c r="S9" s="623"/>
      <c r="T9" s="623"/>
      <c r="U9" s="623"/>
      <c r="V9" s="623"/>
      <c r="W9" s="623"/>
      <c r="X9" s="623"/>
      <c r="Y9" s="624"/>
      <c r="Z9" s="625">
        <v>0.1</v>
      </c>
      <c r="AA9" s="625"/>
      <c r="AB9" s="625"/>
      <c r="AC9" s="625"/>
      <c r="AD9" s="626">
        <v>3269</v>
      </c>
      <c r="AE9" s="626"/>
      <c r="AF9" s="626"/>
      <c r="AG9" s="626"/>
      <c r="AH9" s="626"/>
      <c r="AI9" s="626"/>
      <c r="AJ9" s="626"/>
      <c r="AK9" s="626"/>
      <c r="AL9" s="627">
        <v>0.1</v>
      </c>
      <c r="AM9" s="628"/>
      <c r="AN9" s="628"/>
      <c r="AO9" s="629"/>
      <c r="AP9" s="619" t="s">
        <v>239</v>
      </c>
      <c r="AQ9" s="620"/>
      <c r="AR9" s="620"/>
      <c r="AS9" s="620"/>
      <c r="AT9" s="620"/>
      <c r="AU9" s="620"/>
      <c r="AV9" s="620"/>
      <c r="AW9" s="620"/>
      <c r="AX9" s="620"/>
      <c r="AY9" s="620"/>
      <c r="AZ9" s="620"/>
      <c r="BA9" s="620"/>
      <c r="BB9" s="620"/>
      <c r="BC9" s="620"/>
      <c r="BD9" s="620"/>
      <c r="BE9" s="620"/>
      <c r="BF9" s="621"/>
      <c r="BG9" s="622">
        <v>411794</v>
      </c>
      <c r="BH9" s="623"/>
      <c r="BI9" s="623"/>
      <c r="BJ9" s="623"/>
      <c r="BK9" s="623"/>
      <c r="BL9" s="623"/>
      <c r="BM9" s="623"/>
      <c r="BN9" s="624"/>
      <c r="BO9" s="625">
        <v>40.1</v>
      </c>
      <c r="BP9" s="625"/>
      <c r="BQ9" s="625"/>
      <c r="BR9" s="625"/>
      <c r="BS9" s="631" t="s">
        <v>132</v>
      </c>
      <c r="BT9" s="623"/>
      <c r="BU9" s="623"/>
      <c r="BV9" s="623"/>
      <c r="BW9" s="623"/>
      <c r="BX9" s="623"/>
      <c r="BY9" s="623"/>
      <c r="BZ9" s="623"/>
      <c r="CA9" s="623"/>
      <c r="CB9" s="632"/>
      <c r="CD9" s="637" t="s">
        <v>240</v>
      </c>
      <c r="CE9" s="638"/>
      <c r="CF9" s="638"/>
      <c r="CG9" s="638"/>
      <c r="CH9" s="638"/>
      <c r="CI9" s="638"/>
      <c r="CJ9" s="638"/>
      <c r="CK9" s="638"/>
      <c r="CL9" s="638"/>
      <c r="CM9" s="638"/>
      <c r="CN9" s="638"/>
      <c r="CO9" s="638"/>
      <c r="CP9" s="638"/>
      <c r="CQ9" s="639"/>
      <c r="CR9" s="622">
        <v>247822</v>
      </c>
      <c r="CS9" s="623"/>
      <c r="CT9" s="623"/>
      <c r="CU9" s="623"/>
      <c r="CV9" s="623"/>
      <c r="CW9" s="623"/>
      <c r="CX9" s="623"/>
      <c r="CY9" s="624"/>
      <c r="CZ9" s="625">
        <v>4.8</v>
      </c>
      <c r="DA9" s="625"/>
      <c r="DB9" s="625"/>
      <c r="DC9" s="625"/>
      <c r="DD9" s="631" t="s">
        <v>231</v>
      </c>
      <c r="DE9" s="623"/>
      <c r="DF9" s="623"/>
      <c r="DG9" s="623"/>
      <c r="DH9" s="623"/>
      <c r="DI9" s="623"/>
      <c r="DJ9" s="623"/>
      <c r="DK9" s="623"/>
      <c r="DL9" s="623"/>
      <c r="DM9" s="623"/>
      <c r="DN9" s="623"/>
      <c r="DO9" s="623"/>
      <c r="DP9" s="624"/>
      <c r="DQ9" s="631">
        <v>221880</v>
      </c>
      <c r="DR9" s="623"/>
      <c r="DS9" s="623"/>
      <c r="DT9" s="623"/>
      <c r="DU9" s="623"/>
      <c r="DV9" s="623"/>
      <c r="DW9" s="623"/>
      <c r="DX9" s="623"/>
      <c r="DY9" s="623"/>
      <c r="DZ9" s="623"/>
      <c r="EA9" s="623"/>
      <c r="EB9" s="623"/>
      <c r="EC9" s="632"/>
    </row>
    <row r="10" spans="2:143" ht="11.25" customHeight="1" x14ac:dyDescent="0.15">
      <c r="B10" s="619" t="s">
        <v>241</v>
      </c>
      <c r="C10" s="620"/>
      <c r="D10" s="620"/>
      <c r="E10" s="620"/>
      <c r="F10" s="620"/>
      <c r="G10" s="620"/>
      <c r="H10" s="620"/>
      <c r="I10" s="620"/>
      <c r="J10" s="620"/>
      <c r="K10" s="620"/>
      <c r="L10" s="620"/>
      <c r="M10" s="620"/>
      <c r="N10" s="620"/>
      <c r="O10" s="620"/>
      <c r="P10" s="620"/>
      <c r="Q10" s="621"/>
      <c r="R10" s="622" t="s">
        <v>231</v>
      </c>
      <c r="S10" s="623"/>
      <c r="T10" s="623"/>
      <c r="U10" s="623"/>
      <c r="V10" s="623"/>
      <c r="W10" s="623"/>
      <c r="X10" s="623"/>
      <c r="Y10" s="624"/>
      <c r="Z10" s="625" t="s">
        <v>231</v>
      </c>
      <c r="AA10" s="625"/>
      <c r="AB10" s="625"/>
      <c r="AC10" s="625"/>
      <c r="AD10" s="626" t="s">
        <v>242</v>
      </c>
      <c r="AE10" s="626"/>
      <c r="AF10" s="626"/>
      <c r="AG10" s="626"/>
      <c r="AH10" s="626"/>
      <c r="AI10" s="626"/>
      <c r="AJ10" s="626"/>
      <c r="AK10" s="626"/>
      <c r="AL10" s="627" t="s">
        <v>231</v>
      </c>
      <c r="AM10" s="628"/>
      <c r="AN10" s="628"/>
      <c r="AO10" s="629"/>
      <c r="AP10" s="619" t="s">
        <v>243</v>
      </c>
      <c r="AQ10" s="620"/>
      <c r="AR10" s="620"/>
      <c r="AS10" s="620"/>
      <c r="AT10" s="620"/>
      <c r="AU10" s="620"/>
      <c r="AV10" s="620"/>
      <c r="AW10" s="620"/>
      <c r="AX10" s="620"/>
      <c r="AY10" s="620"/>
      <c r="AZ10" s="620"/>
      <c r="BA10" s="620"/>
      <c r="BB10" s="620"/>
      <c r="BC10" s="620"/>
      <c r="BD10" s="620"/>
      <c r="BE10" s="620"/>
      <c r="BF10" s="621"/>
      <c r="BG10" s="622">
        <v>19716</v>
      </c>
      <c r="BH10" s="623"/>
      <c r="BI10" s="623"/>
      <c r="BJ10" s="623"/>
      <c r="BK10" s="623"/>
      <c r="BL10" s="623"/>
      <c r="BM10" s="623"/>
      <c r="BN10" s="624"/>
      <c r="BO10" s="625">
        <v>1.9</v>
      </c>
      <c r="BP10" s="625"/>
      <c r="BQ10" s="625"/>
      <c r="BR10" s="625"/>
      <c r="BS10" s="631" t="s">
        <v>231</v>
      </c>
      <c r="BT10" s="623"/>
      <c r="BU10" s="623"/>
      <c r="BV10" s="623"/>
      <c r="BW10" s="623"/>
      <c r="BX10" s="623"/>
      <c r="BY10" s="623"/>
      <c r="BZ10" s="623"/>
      <c r="CA10" s="623"/>
      <c r="CB10" s="632"/>
      <c r="CD10" s="637" t="s">
        <v>244</v>
      </c>
      <c r="CE10" s="638"/>
      <c r="CF10" s="638"/>
      <c r="CG10" s="638"/>
      <c r="CH10" s="638"/>
      <c r="CI10" s="638"/>
      <c r="CJ10" s="638"/>
      <c r="CK10" s="638"/>
      <c r="CL10" s="638"/>
      <c r="CM10" s="638"/>
      <c r="CN10" s="638"/>
      <c r="CO10" s="638"/>
      <c r="CP10" s="638"/>
      <c r="CQ10" s="639"/>
      <c r="CR10" s="622">
        <v>12372</v>
      </c>
      <c r="CS10" s="623"/>
      <c r="CT10" s="623"/>
      <c r="CU10" s="623"/>
      <c r="CV10" s="623"/>
      <c r="CW10" s="623"/>
      <c r="CX10" s="623"/>
      <c r="CY10" s="624"/>
      <c r="CZ10" s="625">
        <v>0.2</v>
      </c>
      <c r="DA10" s="625"/>
      <c r="DB10" s="625"/>
      <c r="DC10" s="625"/>
      <c r="DD10" s="631">
        <v>123</v>
      </c>
      <c r="DE10" s="623"/>
      <c r="DF10" s="623"/>
      <c r="DG10" s="623"/>
      <c r="DH10" s="623"/>
      <c r="DI10" s="623"/>
      <c r="DJ10" s="623"/>
      <c r="DK10" s="623"/>
      <c r="DL10" s="623"/>
      <c r="DM10" s="623"/>
      <c r="DN10" s="623"/>
      <c r="DO10" s="623"/>
      <c r="DP10" s="624"/>
      <c r="DQ10" s="631">
        <v>6420</v>
      </c>
      <c r="DR10" s="623"/>
      <c r="DS10" s="623"/>
      <c r="DT10" s="623"/>
      <c r="DU10" s="623"/>
      <c r="DV10" s="623"/>
      <c r="DW10" s="623"/>
      <c r="DX10" s="623"/>
      <c r="DY10" s="623"/>
      <c r="DZ10" s="623"/>
      <c r="EA10" s="623"/>
      <c r="EB10" s="623"/>
      <c r="EC10" s="632"/>
    </row>
    <row r="11" spans="2:143" ht="11.25" customHeight="1" x14ac:dyDescent="0.15">
      <c r="B11" s="619" t="s">
        <v>245</v>
      </c>
      <c r="C11" s="620"/>
      <c r="D11" s="620"/>
      <c r="E11" s="620"/>
      <c r="F11" s="620"/>
      <c r="G11" s="620"/>
      <c r="H11" s="620"/>
      <c r="I11" s="620"/>
      <c r="J11" s="620"/>
      <c r="K11" s="620"/>
      <c r="L11" s="620"/>
      <c r="M11" s="620"/>
      <c r="N11" s="620"/>
      <c r="O11" s="620"/>
      <c r="P11" s="620"/>
      <c r="Q11" s="621"/>
      <c r="R11" s="622" t="s">
        <v>231</v>
      </c>
      <c r="S11" s="623"/>
      <c r="T11" s="623"/>
      <c r="U11" s="623"/>
      <c r="V11" s="623"/>
      <c r="W11" s="623"/>
      <c r="X11" s="623"/>
      <c r="Y11" s="624"/>
      <c r="Z11" s="625" t="s">
        <v>242</v>
      </c>
      <c r="AA11" s="625"/>
      <c r="AB11" s="625"/>
      <c r="AC11" s="625"/>
      <c r="AD11" s="626" t="s">
        <v>242</v>
      </c>
      <c r="AE11" s="626"/>
      <c r="AF11" s="626"/>
      <c r="AG11" s="626"/>
      <c r="AH11" s="626"/>
      <c r="AI11" s="626"/>
      <c r="AJ11" s="626"/>
      <c r="AK11" s="626"/>
      <c r="AL11" s="627" t="s">
        <v>132</v>
      </c>
      <c r="AM11" s="628"/>
      <c r="AN11" s="628"/>
      <c r="AO11" s="629"/>
      <c r="AP11" s="619" t="s">
        <v>246</v>
      </c>
      <c r="AQ11" s="620"/>
      <c r="AR11" s="620"/>
      <c r="AS11" s="620"/>
      <c r="AT11" s="620"/>
      <c r="AU11" s="620"/>
      <c r="AV11" s="620"/>
      <c r="AW11" s="620"/>
      <c r="AX11" s="620"/>
      <c r="AY11" s="620"/>
      <c r="AZ11" s="620"/>
      <c r="BA11" s="620"/>
      <c r="BB11" s="620"/>
      <c r="BC11" s="620"/>
      <c r="BD11" s="620"/>
      <c r="BE11" s="620"/>
      <c r="BF11" s="621"/>
      <c r="BG11" s="622">
        <v>17749</v>
      </c>
      <c r="BH11" s="623"/>
      <c r="BI11" s="623"/>
      <c r="BJ11" s="623"/>
      <c r="BK11" s="623"/>
      <c r="BL11" s="623"/>
      <c r="BM11" s="623"/>
      <c r="BN11" s="624"/>
      <c r="BO11" s="625">
        <v>1.7</v>
      </c>
      <c r="BP11" s="625"/>
      <c r="BQ11" s="625"/>
      <c r="BR11" s="625"/>
      <c r="BS11" s="631">
        <v>3631</v>
      </c>
      <c r="BT11" s="623"/>
      <c r="BU11" s="623"/>
      <c r="BV11" s="623"/>
      <c r="BW11" s="623"/>
      <c r="BX11" s="623"/>
      <c r="BY11" s="623"/>
      <c r="BZ11" s="623"/>
      <c r="CA11" s="623"/>
      <c r="CB11" s="632"/>
      <c r="CD11" s="637" t="s">
        <v>247</v>
      </c>
      <c r="CE11" s="638"/>
      <c r="CF11" s="638"/>
      <c r="CG11" s="638"/>
      <c r="CH11" s="638"/>
      <c r="CI11" s="638"/>
      <c r="CJ11" s="638"/>
      <c r="CK11" s="638"/>
      <c r="CL11" s="638"/>
      <c r="CM11" s="638"/>
      <c r="CN11" s="638"/>
      <c r="CO11" s="638"/>
      <c r="CP11" s="638"/>
      <c r="CQ11" s="639"/>
      <c r="CR11" s="622">
        <v>158699</v>
      </c>
      <c r="CS11" s="623"/>
      <c r="CT11" s="623"/>
      <c r="CU11" s="623"/>
      <c r="CV11" s="623"/>
      <c r="CW11" s="623"/>
      <c r="CX11" s="623"/>
      <c r="CY11" s="624"/>
      <c r="CZ11" s="625">
        <v>3.1</v>
      </c>
      <c r="DA11" s="625"/>
      <c r="DB11" s="625"/>
      <c r="DC11" s="625"/>
      <c r="DD11" s="631">
        <v>8334</v>
      </c>
      <c r="DE11" s="623"/>
      <c r="DF11" s="623"/>
      <c r="DG11" s="623"/>
      <c r="DH11" s="623"/>
      <c r="DI11" s="623"/>
      <c r="DJ11" s="623"/>
      <c r="DK11" s="623"/>
      <c r="DL11" s="623"/>
      <c r="DM11" s="623"/>
      <c r="DN11" s="623"/>
      <c r="DO11" s="623"/>
      <c r="DP11" s="624"/>
      <c r="DQ11" s="631">
        <v>107959</v>
      </c>
      <c r="DR11" s="623"/>
      <c r="DS11" s="623"/>
      <c r="DT11" s="623"/>
      <c r="DU11" s="623"/>
      <c r="DV11" s="623"/>
      <c r="DW11" s="623"/>
      <c r="DX11" s="623"/>
      <c r="DY11" s="623"/>
      <c r="DZ11" s="623"/>
      <c r="EA11" s="623"/>
      <c r="EB11" s="623"/>
      <c r="EC11" s="632"/>
    </row>
    <row r="12" spans="2:143" ht="11.25" customHeight="1" x14ac:dyDescent="0.15">
      <c r="B12" s="619" t="s">
        <v>248</v>
      </c>
      <c r="C12" s="620"/>
      <c r="D12" s="620"/>
      <c r="E12" s="620"/>
      <c r="F12" s="620"/>
      <c r="G12" s="620"/>
      <c r="H12" s="620"/>
      <c r="I12" s="620"/>
      <c r="J12" s="620"/>
      <c r="K12" s="620"/>
      <c r="L12" s="620"/>
      <c r="M12" s="620"/>
      <c r="N12" s="620"/>
      <c r="O12" s="620"/>
      <c r="P12" s="620"/>
      <c r="Q12" s="621"/>
      <c r="R12" s="622">
        <v>174348</v>
      </c>
      <c r="S12" s="623"/>
      <c r="T12" s="623"/>
      <c r="U12" s="623"/>
      <c r="V12" s="623"/>
      <c r="W12" s="623"/>
      <c r="X12" s="623"/>
      <c r="Y12" s="624"/>
      <c r="Z12" s="625">
        <v>3.2</v>
      </c>
      <c r="AA12" s="625"/>
      <c r="AB12" s="625"/>
      <c r="AC12" s="625"/>
      <c r="AD12" s="626">
        <v>174348</v>
      </c>
      <c r="AE12" s="626"/>
      <c r="AF12" s="626"/>
      <c r="AG12" s="626"/>
      <c r="AH12" s="626"/>
      <c r="AI12" s="626"/>
      <c r="AJ12" s="626"/>
      <c r="AK12" s="626"/>
      <c r="AL12" s="627">
        <v>6</v>
      </c>
      <c r="AM12" s="628"/>
      <c r="AN12" s="628"/>
      <c r="AO12" s="629"/>
      <c r="AP12" s="619" t="s">
        <v>249</v>
      </c>
      <c r="AQ12" s="620"/>
      <c r="AR12" s="620"/>
      <c r="AS12" s="620"/>
      <c r="AT12" s="620"/>
      <c r="AU12" s="620"/>
      <c r="AV12" s="620"/>
      <c r="AW12" s="620"/>
      <c r="AX12" s="620"/>
      <c r="AY12" s="620"/>
      <c r="AZ12" s="620"/>
      <c r="BA12" s="620"/>
      <c r="BB12" s="620"/>
      <c r="BC12" s="620"/>
      <c r="BD12" s="620"/>
      <c r="BE12" s="620"/>
      <c r="BF12" s="621"/>
      <c r="BG12" s="622">
        <v>428169</v>
      </c>
      <c r="BH12" s="623"/>
      <c r="BI12" s="623"/>
      <c r="BJ12" s="623"/>
      <c r="BK12" s="623"/>
      <c r="BL12" s="623"/>
      <c r="BM12" s="623"/>
      <c r="BN12" s="624"/>
      <c r="BO12" s="625">
        <v>41.7</v>
      </c>
      <c r="BP12" s="625"/>
      <c r="BQ12" s="625"/>
      <c r="BR12" s="625"/>
      <c r="BS12" s="631" t="s">
        <v>231</v>
      </c>
      <c r="BT12" s="623"/>
      <c r="BU12" s="623"/>
      <c r="BV12" s="623"/>
      <c r="BW12" s="623"/>
      <c r="BX12" s="623"/>
      <c r="BY12" s="623"/>
      <c r="BZ12" s="623"/>
      <c r="CA12" s="623"/>
      <c r="CB12" s="632"/>
      <c r="CD12" s="637" t="s">
        <v>250</v>
      </c>
      <c r="CE12" s="638"/>
      <c r="CF12" s="638"/>
      <c r="CG12" s="638"/>
      <c r="CH12" s="638"/>
      <c r="CI12" s="638"/>
      <c r="CJ12" s="638"/>
      <c r="CK12" s="638"/>
      <c r="CL12" s="638"/>
      <c r="CM12" s="638"/>
      <c r="CN12" s="638"/>
      <c r="CO12" s="638"/>
      <c r="CP12" s="638"/>
      <c r="CQ12" s="639"/>
      <c r="CR12" s="622">
        <v>156582</v>
      </c>
      <c r="CS12" s="623"/>
      <c r="CT12" s="623"/>
      <c r="CU12" s="623"/>
      <c r="CV12" s="623"/>
      <c r="CW12" s="623"/>
      <c r="CX12" s="623"/>
      <c r="CY12" s="624"/>
      <c r="CZ12" s="625">
        <v>3</v>
      </c>
      <c r="DA12" s="625"/>
      <c r="DB12" s="625"/>
      <c r="DC12" s="625"/>
      <c r="DD12" s="631">
        <v>40116</v>
      </c>
      <c r="DE12" s="623"/>
      <c r="DF12" s="623"/>
      <c r="DG12" s="623"/>
      <c r="DH12" s="623"/>
      <c r="DI12" s="623"/>
      <c r="DJ12" s="623"/>
      <c r="DK12" s="623"/>
      <c r="DL12" s="623"/>
      <c r="DM12" s="623"/>
      <c r="DN12" s="623"/>
      <c r="DO12" s="623"/>
      <c r="DP12" s="624"/>
      <c r="DQ12" s="631">
        <v>85953</v>
      </c>
      <c r="DR12" s="623"/>
      <c r="DS12" s="623"/>
      <c r="DT12" s="623"/>
      <c r="DU12" s="623"/>
      <c r="DV12" s="623"/>
      <c r="DW12" s="623"/>
      <c r="DX12" s="623"/>
      <c r="DY12" s="623"/>
      <c r="DZ12" s="623"/>
      <c r="EA12" s="623"/>
      <c r="EB12" s="623"/>
      <c r="EC12" s="632"/>
    </row>
    <row r="13" spans="2:143" ht="11.25" customHeight="1" x14ac:dyDescent="0.15">
      <c r="B13" s="619" t="s">
        <v>251</v>
      </c>
      <c r="C13" s="620"/>
      <c r="D13" s="620"/>
      <c r="E13" s="620"/>
      <c r="F13" s="620"/>
      <c r="G13" s="620"/>
      <c r="H13" s="620"/>
      <c r="I13" s="620"/>
      <c r="J13" s="620"/>
      <c r="K13" s="620"/>
      <c r="L13" s="620"/>
      <c r="M13" s="620"/>
      <c r="N13" s="620"/>
      <c r="O13" s="620"/>
      <c r="P13" s="620"/>
      <c r="Q13" s="621"/>
      <c r="R13" s="622" t="s">
        <v>231</v>
      </c>
      <c r="S13" s="623"/>
      <c r="T13" s="623"/>
      <c r="U13" s="623"/>
      <c r="V13" s="623"/>
      <c r="W13" s="623"/>
      <c r="X13" s="623"/>
      <c r="Y13" s="624"/>
      <c r="Z13" s="625" t="s">
        <v>242</v>
      </c>
      <c r="AA13" s="625"/>
      <c r="AB13" s="625"/>
      <c r="AC13" s="625"/>
      <c r="AD13" s="626" t="s">
        <v>132</v>
      </c>
      <c r="AE13" s="626"/>
      <c r="AF13" s="626"/>
      <c r="AG13" s="626"/>
      <c r="AH13" s="626"/>
      <c r="AI13" s="626"/>
      <c r="AJ13" s="626"/>
      <c r="AK13" s="626"/>
      <c r="AL13" s="627" t="s">
        <v>231</v>
      </c>
      <c r="AM13" s="628"/>
      <c r="AN13" s="628"/>
      <c r="AO13" s="629"/>
      <c r="AP13" s="619" t="s">
        <v>252</v>
      </c>
      <c r="AQ13" s="620"/>
      <c r="AR13" s="620"/>
      <c r="AS13" s="620"/>
      <c r="AT13" s="620"/>
      <c r="AU13" s="620"/>
      <c r="AV13" s="620"/>
      <c r="AW13" s="620"/>
      <c r="AX13" s="620"/>
      <c r="AY13" s="620"/>
      <c r="AZ13" s="620"/>
      <c r="BA13" s="620"/>
      <c r="BB13" s="620"/>
      <c r="BC13" s="620"/>
      <c r="BD13" s="620"/>
      <c r="BE13" s="620"/>
      <c r="BF13" s="621"/>
      <c r="BG13" s="622">
        <v>424505</v>
      </c>
      <c r="BH13" s="623"/>
      <c r="BI13" s="623"/>
      <c r="BJ13" s="623"/>
      <c r="BK13" s="623"/>
      <c r="BL13" s="623"/>
      <c r="BM13" s="623"/>
      <c r="BN13" s="624"/>
      <c r="BO13" s="625">
        <v>41.3</v>
      </c>
      <c r="BP13" s="625"/>
      <c r="BQ13" s="625"/>
      <c r="BR13" s="625"/>
      <c r="BS13" s="631" t="s">
        <v>132</v>
      </c>
      <c r="BT13" s="623"/>
      <c r="BU13" s="623"/>
      <c r="BV13" s="623"/>
      <c r="BW13" s="623"/>
      <c r="BX13" s="623"/>
      <c r="BY13" s="623"/>
      <c r="BZ13" s="623"/>
      <c r="CA13" s="623"/>
      <c r="CB13" s="632"/>
      <c r="CD13" s="637" t="s">
        <v>253</v>
      </c>
      <c r="CE13" s="638"/>
      <c r="CF13" s="638"/>
      <c r="CG13" s="638"/>
      <c r="CH13" s="638"/>
      <c r="CI13" s="638"/>
      <c r="CJ13" s="638"/>
      <c r="CK13" s="638"/>
      <c r="CL13" s="638"/>
      <c r="CM13" s="638"/>
      <c r="CN13" s="638"/>
      <c r="CO13" s="638"/>
      <c r="CP13" s="638"/>
      <c r="CQ13" s="639"/>
      <c r="CR13" s="622">
        <v>1023705</v>
      </c>
      <c r="CS13" s="623"/>
      <c r="CT13" s="623"/>
      <c r="CU13" s="623"/>
      <c r="CV13" s="623"/>
      <c r="CW13" s="623"/>
      <c r="CX13" s="623"/>
      <c r="CY13" s="624"/>
      <c r="CZ13" s="625">
        <v>19.899999999999999</v>
      </c>
      <c r="DA13" s="625"/>
      <c r="DB13" s="625"/>
      <c r="DC13" s="625"/>
      <c r="DD13" s="631">
        <v>68266</v>
      </c>
      <c r="DE13" s="623"/>
      <c r="DF13" s="623"/>
      <c r="DG13" s="623"/>
      <c r="DH13" s="623"/>
      <c r="DI13" s="623"/>
      <c r="DJ13" s="623"/>
      <c r="DK13" s="623"/>
      <c r="DL13" s="623"/>
      <c r="DM13" s="623"/>
      <c r="DN13" s="623"/>
      <c r="DO13" s="623"/>
      <c r="DP13" s="624"/>
      <c r="DQ13" s="631">
        <v>435623</v>
      </c>
      <c r="DR13" s="623"/>
      <c r="DS13" s="623"/>
      <c r="DT13" s="623"/>
      <c r="DU13" s="623"/>
      <c r="DV13" s="623"/>
      <c r="DW13" s="623"/>
      <c r="DX13" s="623"/>
      <c r="DY13" s="623"/>
      <c r="DZ13" s="623"/>
      <c r="EA13" s="623"/>
      <c r="EB13" s="623"/>
      <c r="EC13" s="632"/>
    </row>
    <row r="14" spans="2:143" ht="11.25" customHeight="1" x14ac:dyDescent="0.15">
      <c r="B14" s="619" t="s">
        <v>254</v>
      </c>
      <c r="C14" s="620"/>
      <c r="D14" s="620"/>
      <c r="E14" s="620"/>
      <c r="F14" s="620"/>
      <c r="G14" s="620"/>
      <c r="H14" s="620"/>
      <c r="I14" s="620"/>
      <c r="J14" s="620"/>
      <c r="K14" s="620"/>
      <c r="L14" s="620"/>
      <c r="M14" s="620"/>
      <c r="N14" s="620"/>
      <c r="O14" s="620"/>
      <c r="P14" s="620"/>
      <c r="Q14" s="621"/>
      <c r="R14" s="622" t="s">
        <v>242</v>
      </c>
      <c r="S14" s="623"/>
      <c r="T14" s="623"/>
      <c r="U14" s="623"/>
      <c r="V14" s="623"/>
      <c r="W14" s="623"/>
      <c r="X14" s="623"/>
      <c r="Y14" s="624"/>
      <c r="Z14" s="625" t="s">
        <v>231</v>
      </c>
      <c r="AA14" s="625"/>
      <c r="AB14" s="625"/>
      <c r="AC14" s="625"/>
      <c r="AD14" s="626" t="s">
        <v>242</v>
      </c>
      <c r="AE14" s="626"/>
      <c r="AF14" s="626"/>
      <c r="AG14" s="626"/>
      <c r="AH14" s="626"/>
      <c r="AI14" s="626"/>
      <c r="AJ14" s="626"/>
      <c r="AK14" s="626"/>
      <c r="AL14" s="627" t="s">
        <v>231</v>
      </c>
      <c r="AM14" s="628"/>
      <c r="AN14" s="628"/>
      <c r="AO14" s="629"/>
      <c r="AP14" s="619" t="s">
        <v>255</v>
      </c>
      <c r="AQ14" s="620"/>
      <c r="AR14" s="620"/>
      <c r="AS14" s="620"/>
      <c r="AT14" s="620"/>
      <c r="AU14" s="620"/>
      <c r="AV14" s="620"/>
      <c r="AW14" s="620"/>
      <c r="AX14" s="620"/>
      <c r="AY14" s="620"/>
      <c r="AZ14" s="620"/>
      <c r="BA14" s="620"/>
      <c r="BB14" s="620"/>
      <c r="BC14" s="620"/>
      <c r="BD14" s="620"/>
      <c r="BE14" s="620"/>
      <c r="BF14" s="621"/>
      <c r="BG14" s="622">
        <v>36284</v>
      </c>
      <c r="BH14" s="623"/>
      <c r="BI14" s="623"/>
      <c r="BJ14" s="623"/>
      <c r="BK14" s="623"/>
      <c r="BL14" s="623"/>
      <c r="BM14" s="623"/>
      <c r="BN14" s="624"/>
      <c r="BO14" s="625">
        <v>3.5</v>
      </c>
      <c r="BP14" s="625"/>
      <c r="BQ14" s="625"/>
      <c r="BR14" s="625"/>
      <c r="BS14" s="631" t="s">
        <v>231</v>
      </c>
      <c r="BT14" s="623"/>
      <c r="BU14" s="623"/>
      <c r="BV14" s="623"/>
      <c r="BW14" s="623"/>
      <c r="BX14" s="623"/>
      <c r="BY14" s="623"/>
      <c r="BZ14" s="623"/>
      <c r="CA14" s="623"/>
      <c r="CB14" s="632"/>
      <c r="CD14" s="637" t="s">
        <v>256</v>
      </c>
      <c r="CE14" s="638"/>
      <c r="CF14" s="638"/>
      <c r="CG14" s="638"/>
      <c r="CH14" s="638"/>
      <c r="CI14" s="638"/>
      <c r="CJ14" s="638"/>
      <c r="CK14" s="638"/>
      <c r="CL14" s="638"/>
      <c r="CM14" s="638"/>
      <c r="CN14" s="638"/>
      <c r="CO14" s="638"/>
      <c r="CP14" s="638"/>
      <c r="CQ14" s="639"/>
      <c r="CR14" s="622">
        <v>244898</v>
      </c>
      <c r="CS14" s="623"/>
      <c r="CT14" s="623"/>
      <c r="CU14" s="623"/>
      <c r="CV14" s="623"/>
      <c r="CW14" s="623"/>
      <c r="CX14" s="623"/>
      <c r="CY14" s="624"/>
      <c r="CZ14" s="625">
        <v>4.8</v>
      </c>
      <c r="DA14" s="625"/>
      <c r="DB14" s="625"/>
      <c r="DC14" s="625"/>
      <c r="DD14" s="631">
        <v>46859</v>
      </c>
      <c r="DE14" s="623"/>
      <c r="DF14" s="623"/>
      <c r="DG14" s="623"/>
      <c r="DH14" s="623"/>
      <c r="DI14" s="623"/>
      <c r="DJ14" s="623"/>
      <c r="DK14" s="623"/>
      <c r="DL14" s="623"/>
      <c r="DM14" s="623"/>
      <c r="DN14" s="623"/>
      <c r="DO14" s="623"/>
      <c r="DP14" s="624"/>
      <c r="DQ14" s="631">
        <v>201188</v>
      </c>
      <c r="DR14" s="623"/>
      <c r="DS14" s="623"/>
      <c r="DT14" s="623"/>
      <c r="DU14" s="623"/>
      <c r="DV14" s="623"/>
      <c r="DW14" s="623"/>
      <c r="DX14" s="623"/>
      <c r="DY14" s="623"/>
      <c r="DZ14" s="623"/>
      <c r="EA14" s="623"/>
      <c r="EB14" s="623"/>
      <c r="EC14" s="632"/>
    </row>
    <row r="15" spans="2:143" ht="11.25" customHeight="1" x14ac:dyDescent="0.15">
      <c r="B15" s="619" t="s">
        <v>257</v>
      </c>
      <c r="C15" s="620"/>
      <c r="D15" s="620"/>
      <c r="E15" s="620"/>
      <c r="F15" s="620"/>
      <c r="G15" s="620"/>
      <c r="H15" s="620"/>
      <c r="I15" s="620"/>
      <c r="J15" s="620"/>
      <c r="K15" s="620"/>
      <c r="L15" s="620"/>
      <c r="M15" s="620"/>
      <c r="N15" s="620"/>
      <c r="O15" s="620"/>
      <c r="P15" s="620"/>
      <c r="Q15" s="621"/>
      <c r="R15" s="622">
        <v>11873</v>
      </c>
      <c r="S15" s="623"/>
      <c r="T15" s="623"/>
      <c r="U15" s="623"/>
      <c r="V15" s="623"/>
      <c r="W15" s="623"/>
      <c r="X15" s="623"/>
      <c r="Y15" s="624"/>
      <c r="Z15" s="625">
        <v>0.2</v>
      </c>
      <c r="AA15" s="625"/>
      <c r="AB15" s="625"/>
      <c r="AC15" s="625"/>
      <c r="AD15" s="626">
        <v>11873</v>
      </c>
      <c r="AE15" s="626"/>
      <c r="AF15" s="626"/>
      <c r="AG15" s="626"/>
      <c r="AH15" s="626"/>
      <c r="AI15" s="626"/>
      <c r="AJ15" s="626"/>
      <c r="AK15" s="626"/>
      <c r="AL15" s="627">
        <v>0.4</v>
      </c>
      <c r="AM15" s="628"/>
      <c r="AN15" s="628"/>
      <c r="AO15" s="629"/>
      <c r="AP15" s="619" t="s">
        <v>258</v>
      </c>
      <c r="AQ15" s="620"/>
      <c r="AR15" s="620"/>
      <c r="AS15" s="620"/>
      <c r="AT15" s="620"/>
      <c r="AU15" s="620"/>
      <c r="AV15" s="620"/>
      <c r="AW15" s="620"/>
      <c r="AX15" s="620"/>
      <c r="AY15" s="620"/>
      <c r="AZ15" s="620"/>
      <c r="BA15" s="620"/>
      <c r="BB15" s="620"/>
      <c r="BC15" s="620"/>
      <c r="BD15" s="620"/>
      <c r="BE15" s="620"/>
      <c r="BF15" s="621"/>
      <c r="BG15" s="622">
        <v>72999</v>
      </c>
      <c r="BH15" s="623"/>
      <c r="BI15" s="623"/>
      <c r="BJ15" s="623"/>
      <c r="BK15" s="623"/>
      <c r="BL15" s="623"/>
      <c r="BM15" s="623"/>
      <c r="BN15" s="624"/>
      <c r="BO15" s="625">
        <v>7.1</v>
      </c>
      <c r="BP15" s="625"/>
      <c r="BQ15" s="625"/>
      <c r="BR15" s="625"/>
      <c r="BS15" s="631" t="s">
        <v>231</v>
      </c>
      <c r="BT15" s="623"/>
      <c r="BU15" s="623"/>
      <c r="BV15" s="623"/>
      <c r="BW15" s="623"/>
      <c r="BX15" s="623"/>
      <c r="BY15" s="623"/>
      <c r="BZ15" s="623"/>
      <c r="CA15" s="623"/>
      <c r="CB15" s="632"/>
      <c r="CD15" s="637" t="s">
        <v>259</v>
      </c>
      <c r="CE15" s="638"/>
      <c r="CF15" s="638"/>
      <c r="CG15" s="638"/>
      <c r="CH15" s="638"/>
      <c r="CI15" s="638"/>
      <c r="CJ15" s="638"/>
      <c r="CK15" s="638"/>
      <c r="CL15" s="638"/>
      <c r="CM15" s="638"/>
      <c r="CN15" s="638"/>
      <c r="CO15" s="638"/>
      <c r="CP15" s="638"/>
      <c r="CQ15" s="639"/>
      <c r="CR15" s="622">
        <v>679798</v>
      </c>
      <c r="CS15" s="623"/>
      <c r="CT15" s="623"/>
      <c r="CU15" s="623"/>
      <c r="CV15" s="623"/>
      <c r="CW15" s="623"/>
      <c r="CX15" s="623"/>
      <c r="CY15" s="624"/>
      <c r="CZ15" s="625">
        <v>13.2</v>
      </c>
      <c r="DA15" s="625"/>
      <c r="DB15" s="625"/>
      <c r="DC15" s="625"/>
      <c r="DD15" s="631">
        <v>300032</v>
      </c>
      <c r="DE15" s="623"/>
      <c r="DF15" s="623"/>
      <c r="DG15" s="623"/>
      <c r="DH15" s="623"/>
      <c r="DI15" s="623"/>
      <c r="DJ15" s="623"/>
      <c r="DK15" s="623"/>
      <c r="DL15" s="623"/>
      <c r="DM15" s="623"/>
      <c r="DN15" s="623"/>
      <c r="DO15" s="623"/>
      <c r="DP15" s="624"/>
      <c r="DQ15" s="631">
        <v>368905</v>
      </c>
      <c r="DR15" s="623"/>
      <c r="DS15" s="623"/>
      <c r="DT15" s="623"/>
      <c r="DU15" s="623"/>
      <c r="DV15" s="623"/>
      <c r="DW15" s="623"/>
      <c r="DX15" s="623"/>
      <c r="DY15" s="623"/>
      <c r="DZ15" s="623"/>
      <c r="EA15" s="623"/>
      <c r="EB15" s="623"/>
      <c r="EC15" s="632"/>
    </row>
    <row r="16" spans="2:143" ht="11.25" customHeight="1" x14ac:dyDescent="0.15">
      <c r="B16" s="619" t="s">
        <v>260</v>
      </c>
      <c r="C16" s="620"/>
      <c r="D16" s="620"/>
      <c r="E16" s="620"/>
      <c r="F16" s="620"/>
      <c r="G16" s="620"/>
      <c r="H16" s="620"/>
      <c r="I16" s="620"/>
      <c r="J16" s="620"/>
      <c r="K16" s="620"/>
      <c r="L16" s="620"/>
      <c r="M16" s="620"/>
      <c r="N16" s="620"/>
      <c r="O16" s="620"/>
      <c r="P16" s="620"/>
      <c r="Q16" s="621"/>
      <c r="R16" s="622" t="s">
        <v>132</v>
      </c>
      <c r="S16" s="623"/>
      <c r="T16" s="623"/>
      <c r="U16" s="623"/>
      <c r="V16" s="623"/>
      <c r="W16" s="623"/>
      <c r="X16" s="623"/>
      <c r="Y16" s="624"/>
      <c r="Z16" s="625" t="s">
        <v>231</v>
      </c>
      <c r="AA16" s="625"/>
      <c r="AB16" s="625"/>
      <c r="AC16" s="625"/>
      <c r="AD16" s="626" t="s">
        <v>132</v>
      </c>
      <c r="AE16" s="626"/>
      <c r="AF16" s="626"/>
      <c r="AG16" s="626"/>
      <c r="AH16" s="626"/>
      <c r="AI16" s="626"/>
      <c r="AJ16" s="626"/>
      <c r="AK16" s="626"/>
      <c r="AL16" s="627" t="s">
        <v>231</v>
      </c>
      <c r="AM16" s="628"/>
      <c r="AN16" s="628"/>
      <c r="AO16" s="629"/>
      <c r="AP16" s="619" t="s">
        <v>261</v>
      </c>
      <c r="AQ16" s="620"/>
      <c r="AR16" s="620"/>
      <c r="AS16" s="620"/>
      <c r="AT16" s="620"/>
      <c r="AU16" s="620"/>
      <c r="AV16" s="620"/>
      <c r="AW16" s="620"/>
      <c r="AX16" s="620"/>
      <c r="AY16" s="620"/>
      <c r="AZ16" s="620"/>
      <c r="BA16" s="620"/>
      <c r="BB16" s="620"/>
      <c r="BC16" s="620"/>
      <c r="BD16" s="620"/>
      <c r="BE16" s="620"/>
      <c r="BF16" s="621"/>
      <c r="BG16" s="622" t="s">
        <v>242</v>
      </c>
      <c r="BH16" s="623"/>
      <c r="BI16" s="623"/>
      <c r="BJ16" s="623"/>
      <c r="BK16" s="623"/>
      <c r="BL16" s="623"/>
      <c r="BM16" s="623"/>
      <c r="BN16" s="624"/>
      <c r="BO16" s="625" t="s">
        <v>242</v>
      </c>
      <c r="BP16" s="625"/>
      <c r="BQ16" s="625"/>
      <c r="BR16" s="625"/>
      <c r="BS16" s="631" t="s">
        <v>231</v>
      </c>
      <c r="BT16" s="623"/>
      <c r="BU16" s="623"/>
      <c r="BV16" s="623"/>
      <c r="BW16" s="623"/>
      <c r="BX16" s="623"/>
      <c r="BY16" s="623"/>
      <c r="BZ16" s="623"/>
      <c r="CA16" s="623"/>
      <c r="CB16" s="632"/>
      <c r="CD16" s="637" t="s">
        <v>262</v>
      </c>
      <c r="CE16" s="638"/>
      <c r="CF16" s="638"/>
      <c r="CG16" s="638"/>
      <c r="CH16" s="638"/>
      <c r="CI16" s="638"/>
      <c r="CJ16" s="638"/>
      <c r="CK16" s="638"/>
      <c r="CL16" s="638"/>
      <c r="CM16" s="638"/>
      <c r="CN16" s="638"/>
      <c r="CO16" s="638"/>
      <c r="CP16" s="638"/>
      <c r="CQ16" s="639"/>
      <c r="CR16" s="622" t="s">
        <v>242</v>
      </c>
      <c r="CS16" s="623"/>
      <c r="CT16" s="623"/>
      <c r="CU16" s="623"/>
      <c r="CV16" s="623"/>
      <c r="CW16" s="623"/>
      <c r="CX16" s="623"/>
      <c r="CY16" s="624"/>
      <c r="CZ16" s="625" t="s">
        <v>132</v>
      </c>
      <c r="DA16" s="625"/>
      <c r="DB16" s="625"/>
      <c r="DC16" s="625"/>
      <c r="DD16" s="631" t="s">
        <v>231</v>
      </c>
      <c r="DE16" s="623"/>
      <c r="DF16" s="623"/>
      <c r="DG16" s="623"/>
      <c r="DH16" s="623"/>
      <c r="DI16" s="623"/>
      <c r="DJ16" s="623"/>
      <c r="DK16" s="623"/>
      <c r="DL16" s="623"/>
      <c r="DM16" s="623"/>
      <c r="DN16" s="623"/>
      <c r="DO16" s="623"/>
      <c r="DP16" s="624"/>
      <c r="DQ16" s="631" t="s">
        <v>231</v>
      </c>
      <c r="DR16" s="623"/>
      <c r="DS16" s="623"/>
      <c r="DT16" s="623"/>
      <c r="DU16" s="623"/>
      <c r="DV16" s="623"/>
      <c r="DW16" s="623"/>
      <c r="DX16" s="623"/>
      <c r="DY16" s="623"/>
      <c r="DZ16" s="623"/>
      <c r="EA16" s="623"/>
      <c r="EB16" s="623"/>
      <c r="EC16" s="632"/>
    </row>
    <row r="17" spans="2:133" ht="11.25" customHeight="1" x14ac:dyDescent="0.15">
      <c r="B17" s="619" t="s">
        <v>263</v>
      </c>
      <c r="C17" s="620"/>
      <c r="D17" s="620"/>
      <c r="E17" s="620"/>
      <c r="F17" s="620"/>
      <c r="G17" s="620"/>
      <c r="H17" s="620"/>
      <c r="I17" s="620"/>
      <c r="J17" s="620"/>
      <c r="K17" s="620"/>
      <c r="L17" s="620"/>
      <c r="M17" s="620"/>
      <c r="N17" s="620"/>
      <c r="O17" s="620"/>
      <c r="P17" s="620"/>
      <c r="Q17" s="621"/>
      <c r="R17" s="622">
        <v>5926</v>
      </c>
      <c r="S17" s="623"/>
      <c r="T17" s="623"/>
      <c r="U17" s="623"/>
      <c r="V17" s="623"/>
      <c r="W17" s="623"/>
      <c r="X17" s="623"/>
      <c r="Y17" s="624"/>
      <c r="Z17" s="625">
        <v>0.1</v>
      </c>
      <c r="AA17" s="625"/>
      <c r="AB17" s="625"/>
      <c r="AC17" s="625"/>
      <c r="AD17" s="626">
        <v>5926</v>
      </c>
      <c r="AE17" s="626"/>
      <c r="AF17" s="626"/>
      <c r="AG17" s="626"/>
      <c r="AH17" s="626"/>
      <c r="AI17" s="626"/>
      <c r="AJ17" s="626"/>
      <c r="AK17" s="626"/>
      <c r="AL17" s="627">
        <v>0.2</v>
      </c>
      <c r="AM17" s="628"/>
      <c r="AN17" s="628"/>
      <c r="AO17" s="629"/>
      <c r="AP17" s="619" t="s">
        <v>264</v>
      </c>
      <c r="AQ17" s="620"/>
      <c r="AR17" s="620"/>
      <c r="AS17" s="620"/>
      <c r="AT17" s="620"/>
      <c r="AU17" s="620"/>
      <c r="AV17" s="620"/>
      <c r="AW17" s="620"/>
      <c r="AX17" s="620"/>
      <c r="AY17" s="620"/>
      <c r="AZ17" s="620"/>
      <c r="BA17" s="620"/>
      <c r="BB17" s="620"/>
      <c r="BC17" s="620"/>
      <c r="BD17" s="620"/>
      <c r="BE17" s="620"/>
      <c r="BF17" s="621"/>
      <c r="BG17" s="622" t="s">
        <v>231</v>
      </c>
      <c r="BH17" s="623"/>
      <c r="BI17" s="623"/>
      <c r="BJ17" s="623"/>
      <c r="BK17" s="623"/>
      <c r="BL17" s="623"/>
      <c r="BM17" s="623"/>
      <c r="BN17" s="624"/>
      <c r="BO17" s="625" t="s">
        <v>231</v>
      </c>
      <c r="BP17" s="625"/>
      <c r="BQ17" s="625"/>
      <c r="BR17" s="625"/>
      <c r="BS17" s="631" t="s">
        <v>242</v>
      </c>
      <c r="BT17" s="623"/>
      <c r="BU17" s="623"/>
      <c r="BV17" s="623"/>
      <c r="BW17" s="623"/>
      <c r="BX17" s="623"/>
      <c r="BY17" s="623"/>
      <c r="BZ17" s="623"/>
      <c r="CA17" s="623"/>
      <c r="CB17" s="632"/>
      <c r="CD17" s="637" t="s">
        <v>265</v>
      </c>
      <c r="CE17" s="638"/>
      <c r="CF17" s="638"/>
      <c r="CG17" s="638"/>
      <c r="CH17" s="638"/>
      <c r="CI17" s="638"/>
      <c r="CJ17" s="638"/>
      <c r="CK17" s="638"/>
      <c r="CL17" s="638"/>
      <c r="CM17" s="638"/>
      <c r="CN17" s="638"/>
      <c r="CO17" s="638"/>
      <c r="CP17" s="638"/>
      <c r="CQ17" s="639"/>
      <c r="CR17" s="622">
        <v>422969</v>
      </c>
      <c r="CS17" s="623"/>
      <c r="CT17" s="623"/>
      <c r="CU17" s="623"/>
      <c r="CV17" s="623"/>
      <c r="CW17" s="623"/>
      <c r="CX17" s="623"/>
      <c r="CY17" s="624"/>
      <c r="CZ17" s="625">
        <v>8.1999999999999993</v>
      </c>
      <c r="DA17" s="625"/>
      <c r="DB17" s="625"/>
      <c r="DC17" s="625"/>
      <c r="DD17" s="631" t="s">
        <v>231</v>
      </c>
      <c r="DE17" s="623"/>
      <c r="DF17" s="623"/>
      <c r="DG17" s="623"/>
      <c r="DH17" s="623"/>
      <c r="DI17" s="623"/>
      <c r="DJ17" s="623"/>
      <c r="DK17" s="623"/>
      <c r="DL17" s="623"/>
      <c r="DM17" s="623"/>
      <c r="DN17" s="623"/>
      <c r="DO17" s="623"/>
      <c r="DP17" s="624"/>
      <c r="DQ17" s="631">
        <v>419266</v>
      </c>
      <c r="DR17" s="623"/>
      <c r="DS17" s="623"/>
      <c r="DT17" s="623"/>
      <c r="DU17" s="623"/>
      <c r="DV17" s="623"/>
      <c r="DW17" s="623"/>
      <c r="DX17" s="623"/>
      <c r="DY17" s="623"/>
      <c r="DZ17" s="623"/>
      <c r="EA17" s="623"/>
      <c r="EB17" s="623"/>
      <c r="EC17" s="632"/>
    </row>
    <row r="18" spans="2:133" ht="11.25" customHeight="1" x14ac:dyDescent="0.15">
      <c r="B18" s="619" t="s">
        <v>266</v>
      </c>
      <c r="C18" s="620"/>
      <c r="D18" s="620"/>
      <c r="E18" s="620"/>
      <c r="F18" s="620"/>
      <c r="G18" s="620"/>
      <c r="H18" s="620"/>
      <c r="I18" s="620"/>
      <c r="J18" s="620"/>
      <c r="K18" s="620"/>
      <c r="L18" s="620"/>
      <c r="M18" s="620"/>
      <c r="N18" s="620"/>
      <c r="O18" s="620"/>
      <c r="P18" s="620"/>
      <c r="Q18" s="621"/>
      <c r="R18" s="622">
        <v>1768058</v>
      </c>
      <c r="S18" s="623"/>
      <c r="T18" s="623"/>
      <c r="U18" s="623"/>
      <c r="V18" s="623"/>
      <c r="W18" s="623"/>
      <c r="X18" s="623"/>
      <c r="Y18" s="624"/>
      <c r="Z18" s="625">
        <v>32.700000000000003</v>
      </c>
      <c r="AA18" s="625"/>
      <c r="AB18" s="625"/>
      <c r="AC18" s="625"/>
      <c r="AD18" s="626">
        <v>1620305</v>
      </c>
      <c r="AE18" s="626"/>
      <c r="AF18" s="626"/>
      <c r="AG18" s="626"/>
      <c r="AH18" s="626"/>
      <c r="AI18" s="626"/>
      <c r="AJ18" s="626"/>
      <c r="AK18" s="626"/>
      <c r="AL18" s="627">
        <v>55.9</v>
      </c>
      <c r="AM18" s="628"/>
      <c r="AN18" s="628"/>
      <c r="AO18" s="629"/>
      <c r="AP18" s="619" t="s">
        <v>267</v>
      </c>
      <c r="AQ18" s="620"/>
      <c r="AR18" s="620"/>
      <c r="AS18" s="620"/>
      <c r="AT18" s="620"/>
      <c r="AU18" s="620"/>
      <c r="AV18" s="620"/>
      <c r="AW18" s="620"/>
      <c r="AX18" s="620"/>
      <c r="AY18" s="620"/>
      <c r="AZ18" s="620"/>
      <c r="BA18" s="620"/>
      <c r="BB18" s="620"/>
      <c r="BC18" s="620"/>
      <c r="BD18" s="620"/>
      <c r="BE18" s="620"/>
      <c r="BF18" s="621"/>
      <c r="BG18" s="622" t="s">
        <v>242</v>
      </c>
      <c r="BH18" s="623"/>
      <c r="BI18" s="623"/>
      <c r="BJ18" s="623"/>
      <c r="BK18" s="623"/>
      <c r="BL18" s="623"/>
      <c r="BM18" s="623"/>
      <c r="BN18" s="624"/>
      <c r="BO18" s="625" t="s">
        <v>231</v>
      </c>
      <c r="BP18" s="625"/>
      <c r="BQ18" s="625"/>
      <c r="BR18" s="625"/>
      <c r="BS18" s="631" t="s">
        <v>242</v>
      </c>
      <c r="BT18" s="623"/>
      <c r="BU18" s="623"/>
      <c r="BV18" s="623"/>
      <c r="BW18" s="623"/>
      <c r="BX18" s="623"/>
      <c r="BY18" s="623"/>
      <c r="BZ18" s="623"/>
      <c r="CA18" s="623"/>
      <c r="CB18" s="632"/>
      <c r="CD18" s="637" t="s">
        <v>268</v>
      </c>
      <c r="CE18" s="638"/>
      <c r="CF18" s="638"/>
      <c r="CG18" s="638"/>
      <c r="CH18" s="638"/>
      <c r="CI18" s="638"/>
      <c r="CJ18" s="638"/>
      <c r="CK18" s="638"/>
      <c r="CL18" s="638"/>
      <c r="CM18" s="638"/>
      <c r="CN18" s="638"/>
      <c r="CO18" s="638"/>
      <c r="CP18" s="638"/>
      <c r="CQ18" s="639"/>
      <c r="CR18" s="622" t="s">
        <v>231</v>
      </c>
      <c r="CS18" s="623"/>
      <c r="CT18" s="623"/>
      <c r="CU18" s="623"/>
      <c r="CV18" s="623"/>
      <c r="CW18" s="623"/>
      <c r="CX18" s="623"/>
      <c r="CY18" s="624"/>
      <c r="CZ18" s="625" t="s">
        <v>132</v>
      </c>
      <c r="DA18" s="625"/>
      <c r="DB18" s="625"/>
      <c r="DC18" s="625"/>
      <c r="DD18" s="631" t="s">
        <v>231</v>
      </c>
      <c r="DE18" s="623"/>
      <c r="DF18" s="623"/>
      <c r="DG18" s="623"/>
      <c r="DH18" s="623"/>
      <c r="DI18" s="623"/>
      <c r="DJ18" s="623"/>
      <c r="DK18" s="623"/>
      <c r="DL18" s="623"/>
      <c r="DM18" s="623"/>
      <c r="DN18" s="623"/>
      <c r="DO18" s="623"/>
      <c r="DP18" s="624"/>
      <c r="DQ18" s="631" t="s">
        <v>242</v>
      </c>
      <c r="DR18" s="623"/>
      <c r="DS18" s="623"/>
      <c r="DT18" s="623"/>
      <c r="DU18" s="623"/>
      <c r="DV18" s="623"/>
      <c r="DW18" s="623"/>
      <c r="DX18" s="623"/>
      <c r="DY18" s="623"/>
      <c r="DZ18" s="623"/>
      <c r="EA18" s="623"/>
      <c r="EB18" s="623"/>
      <c r="EC18" s="632"/>
    </row>
    <row r="19" spans="2:133" ht="11.25" customHeight="1" x14ac:dyDescent="0.15">
      <c r="B19" s="619" t="s">
        <v>269</v>
      </c>
      <c r="C19" s="620"/>
      <c r="D19" s="620"/>
      <c r="E19" s="620"/>
      <c r="F19" s="620"/>
      <c r="G19" s="620"/>
      <c r="H19" s="620"/>
      <c r="I19" s="620"/>
      <c r="J19" s="620"/>
      <c r="K19" s="620"/>
      <c r="L19" s="620"/>
      <c r="M19" s="620"/>
      <c r="N19" s="620"/>
      <c r="O19" s="620"/>
      <c r="P19" s="620"/>
      <c r="Q19" s="621"/>
      <c r="R19" s="622">
        <v>1620305</v>
      </c>
      <c r="S19" s="623"/>
      <c r="T19" s="623"/>
      <c r="U19" s="623"/>
      <c r="V19" s="623"/>
      <c r="W19" s="623"/>
      <c r="X19" s="623"/>
      <c r="Y19" s="624"/>
      <c r="Z19" s="625">
        <v>30</v>
      </c>
      <c r="AA19" s="625"/>
      <c r="AB19" s="625"/>
      <c r="AC19" s="625"/>
      <c r="AD19" s="626">
        <v>1620305</v>
      </c>
      <c r="AE19" s="626"/>
      <c r="AF19" s="626"/>
      <c r="AG19" s="626"/>
      <c r="AH19" s="626"/>
      <c r="AI19" s="626"/>
      <c r="AJ19" s="626"/>
      <c r="AK19" s="626"/>
      <c r="AL19" s="627">
        <v>55.9</v>
      </c>
      <c r="AM19" s="628"/>
      <c r="AN19" s="628"/>
      <c r="AO19" s="629"/>
      <c r="AP19" s="619" t="s">
        <v>270</v>
      </c>
      <c r="AQ19" s="620"/>
      <c r="AR19" s="620"/>
      <c r="AS19" s="620"/>
      <c r="AT19" s="620"/>
      <c r="AU19" s="620"/>
      <c r="AV19" s="620"/>
      <c r="AW19" s="620"/>
      <c r="AX19" s="620"/>
      <c r="AY19" s="620"/>
      <c r="AZ19" s="620"/>
      <c r="BA19" s="620"/>
      <c r="BB19" s="620"/>
      <c r="BC19" s="620"/>
      <c r="BD19" s="620"/>
      <c r="BE19" s="620"/>
      <c r="BF19" s="621"/>
      <c r="BG19" s="622">
        <v>19950</v>
      </c>
      <c r="BH19" s="623"/>
      <c r="BI19" s="623"/>
      <c r="BJ19" s="623"/>
      <c r="BK19" s="623"/>
      <c r="BL19" s="623"/>
      <c r="BM19" s="623"/>
      <c r="BN19" s="624"/>
      <c r="BO19" s="625">
        <v>1.9</v>
      </c>
      <c r="BP19" s="625"/>
      <c r="BQ19" s="625"/>
      <c r="BR19" s="625"/>
      <c r="BS19" s="631" t="s">
        <v>231</v>
      </c>
      <c r="BT19" s="623"/>
      <c r="BU19" s="623"/>
      <c r="BV19" s="623"/>
      <c r="BW19" s="623"/>
      <c r="BX19" s="623"/>
      <c r="BY19" s="623"/>
      <c r="BZ19" s="623"/>
      <c r="CA19" s="623"/>
      <c r="CB19" s="632"/>
      <c r="CD19" s="637" t="s">
        <v>271</v>
      </c>
      <c r="CE19" s="638"/>
      <c r="CF19" s="638"/>
      <c r="CG19" s="638"/>
      <c r="CH19" s="638"/>
      <c r="CI19" s="638"/>
      <c r="CJ19" s="638"/>
      <c r="CK19" s="638"/>
      <c r="CL19" s="638"/>
      <c r="CM19" s="638"/>
      <c r="CN19" s="638"/>
      <c r="CO19" s="638"/>
      <c r="CP19" s="638"/>
      <c r="CQ19" s="639"/>
      <c r="CR19" s="622" t="s">
        <v>231</v>
      </c>
      <c r="CS19" s="623"/>
      <c r="CT19" s="623"/>
      <c r="CU19" s="623"/>
      <c r="CV19" s="623"/>
      <c r="CW19" s="623"/>
      <c r="CX19" s="623"/>
      <c r="CY19" s="624"/>
      <c r="CZ19" s="625" t="s">
        <v>231</v>
      </c>
      <c r="DA19" s="625"/>
      <c r="DB19" s="625"/>
      <c r="DC19" s="625"/>
      <c r="DD19" s="631" t="s">
        <v>231</v>
      </c>
      <c r="DE19" s="623"/>
      <c r="DF19" s="623"/>
      <c r="DG19" s="623"/>
      <c r="DH19" s="623"/>
      <c r="DI19" s="623"/>
      <c r="DJ19" s="623"/>
      <c r="DK19" s="623"/>
      <c r="DL19" s="623"/>
      <c r="DM19" s="623"/>
      <c r="DN19" s="623"/>
      <c r="DO19" s="623"/>
      <c r="DP19" s="624"/>
      <c r="DQ19" s="631" t="s">
        <v>231</v>
      </c>
      <c r="DR19" s="623"/>
      <c r="DS19" s="623"/>
      <c r="DT19" s="623"/>
      <c r="DU19" s="623"/>
      <c r="DV19" s="623"/>
      <c r="DW19" s="623"/>
      <c r="DX19" s="623"/>
      <c r="DY19" s="623"/>
      <c r="DZ19" s="623"/>
      <c r="EA19" s="623"/>
      <c r="EB19" s="623"/>
      <c r="EC19" s="632"/>
    </row>
    <row r="20" spans="2:133" ht="11.25" customHeight="1" x14ac:dyDescent="0.15">
      <c r="B20" s="619" t="s">
        <v>272</v>
      </c>
      <c r="C20" s="620"/>
      <c r="D20" s="620"/>
      <c r="E20" s="620"/>
      <c r="F20" s="620"/>
      <c r="G20" s="620"/>
      <c r="H20" s="620"/>
      <c r="I20" s="620"/>
      <c r="J20" s="620"/>
      <c r="K20" s="620"/>
      <c r="L20" s="620"/>
      <c r="M20" s="620"/>
      <c r="N20" s="620"/>
      <c r="O20" s="620"/>
      <c r="P20" s="620"/>
      <c r="Q20" s="621"/>
      <c r="R20" s="622">
        <v>146213</v>
      </c>
      <c r="S20" s="623"/>
      <c r="T20" s="623"/>
      <c r="U20" s="623"/>
      <c r="V20" s="623"/>
      <c r="W20" s="623"/>
      <c r="X20" s="623"/>
      <c r="Y20" s="624"/>
      <c r="Z20" s="625">
        <v>2.7</v>
      </c>
      <c r="AA20" s="625"/>
      <c r="AB20" s="625"/>
      <c r="AC20" s="625"/>
      <c r="AD20" s="626" t="s">
        <v>242</v>
      </c>
      <c r="AE20" s="626"/>
      <c r="AF20" s="626"/>
      <c r="AG20" s="626"/>
      <c r="AH20" s="626"/>
      <c r="AI20" s="626"/>
      <c r="AJ20" s="626"/>
      <c r="AK20" s="626"/>
      <c r="AL20" s="627" t="s">
        <v>231</v>
      </c>
      <c r="AM20" s="628"/>
      <c r="AN20" s="628"/>
      <c r="AO20" s="629"/>
      <c r="AP20" s="619" t="s">
        <v>273</v>
      </c>
      <c r="AQ20" s="620"/>
      <c r="AR20" s="620"/>
      <c r="AS20" s="620"/>
      <c r="AT20" s="620"/>
      <c r="AU20" s="620"/>
      <c r="AV20" s="620"/>
      <c r="AW20" s="620"/>
      <c r="AX20" s="620"/>
      <c r="AY20" s="620"/>
      <c r="AZ20" s="620"/>
      <c r="BA20" s="620"/>
      <c r="BB20" s="620"/>
      <c r="BC20" s="620"/>
      <c r="BD20" s="620"/>
      <c r="BE20" s="620"/>
      <c r="BF20" s="621"/>
      <c r="BG20" s="622">
        <v>19950</v>
      </c>
      <c r="BH20" s="623"/>
      <c r="BI20" s="623"/>
      <c r="BJ20" s="623"/>
      <c r="BK20" s="623"/>
      <c r="BL20" s="623"/>
      <c r="BM20" s="623"/>
      <c r="BN20" s="624"/>
      <c r="BO20" s="625">
        <v>1.9</v>
      </c>
      <c r="BP20" s="625"/>
      <c r="BQ20" s="625"/>
      <c r="BR20" s="625"/>
      <c r="BS20" s="631" t="s">
        <v>132</v>
      </c>
      <c r="BT20" s="623"/>
      <c r="BU20" s="623"/>
      <c r="BV20" s="623"/>
      <c r="BW20" s="623"/>
      <c r="BX20" s="623"/>
      <c r="BY20" s="623"/>
      <c r="BZ20" s="623"/>
      <c r="CA20" s="623"/>
      <c r="CB20" s="632"/>
      <c r="CD20" s="637" t="s">
        <v>274</v>
      </c>
      <c r="CE20" s="638"/>
      <c r="CF20" s="638"/>
      <c r="CG20" s="638"/>
      <c r="CH20" s="638"/>
      <c r="CI20" s="638"/>
      <c r="CJ20" s="638"/>
      <c r="CK20" s="638"/>
      <c r="CL20" s="638"/>
      <c r="CM20" s="638"/>
      <c r="CN20" s="638"/>
      <c r="CO20" s="638"/>
      <c r="CP20" s="638"/>
      <c r="CQ20" s="639"/>
      <c r="CR20" s="622">
        <v>5135523</v>
      </c>
      <c r="CS20" s="623"/>
      <c r="CT20" s="623"/>
      <c r="CU20" s="623"/>
      <c r="CV20" s="623"/>
      <c r="CW20" s="623"/>
      <c r="CX20" s="623"/>
      <c r="CY20" s="624"/>
      <c r="CZ20" s="625">
        <v>100</v>
      </c>
      <c r="DA20" s="625"/>
      <c r="DB20" s="625"/>
      <c r="DC20" s="625"/>
      <c r="DD20" s="631">
        <v>495981</v>
      </c>
      <c r="DE20" s="623"/>
      <c r="DF20" s="623"/>
      <c r="DG20" s="623"/>
      <c r="DH20" s="623"/>
      <c r="DI20" s="623"/>
      <c r="DJ20" s="623"/>
      <c r="DK20" s="623"/>
      <c r="DL20" s="623"/>
      <c r="DM20" s="623"/>
      <c r="DN20" s="623"/>
      <c r="DO20" s="623"/>
      <c r="DP20" s="624"/>
      <c r="DQ20" s="631">
        <v>3351401</v>
      </c>
      <c r="DR20" s="623"/>
      <c r="DS20" s="623"/>
      <c r="DT20" s="623"/>
      <c r="DU20" s="623"/>
      <c r="DV20" s="623"/>
      <c r="DW20" s="623"/>
      <c r="DX20" s="623"/>
      <c r="DY20" s="623"/>
      <c r="DZ20" s="623"/>
      <c r="EA20" s="623"/>
      <c r="EB20" s="623"/>
      <c r="EC20" s="632"/>
    </row>
    <row r="21" spans="2:133" ht="11.25" customHeight="1" x14ac:dyDescent="0.15">
      <c r="B21" s="619" t="s">
        <v>275</v>
      </c>
      <c r="C21" s="620"/>
      <c r="D21" s="620"/>
      <c r="E21" s="620"/>
      <c r="F21" s="620"/>
      <c r="G21" s="620"/>
      <c r="H21" s="620"/>
      <c r="I21" s="620"/>
      <c r="J21" s="620"/>
      <c r="K21" s="620"/>
      <c r="L21" s="620"/>
      <c r="M21" s="620"/>
      <c r="N21" s="620"/>
      <c r="O21" s="620"/>
      <c r="P21" s="620"/>
      <c r="Q21" s="621"/>
      <c r="R21" s="622">
        <v>1540</v>
      </c>
      <c r="S21" s="623"/>
      <c r="T21" s="623"/>
      <c r="U21" s="623"/>
      <c r="V21" s="623"/>
      <c r="W21" s="623"/>
      <c r="X21" s="623"/>
      <c r="Y21" s="624"/>
      <c r="Z21" s="625">
        <v>0</v>
      </c>
      <c r="AA21" s="625"/>
      <c r="AB21" s="625"/>
      <c r="AC21" s="625"/>
      <c r="AD21" s="626" t="s">
        <v>231</v>
      </c>
      <c r="AE21" s="626"/>
      <c r="AF21" s="626"/>
      <c r="AG21" s="626"/>
      <c r="AH21" s="626"/>
      <c r="AI21" s="626"/>
      <c r="AJ21" s="626"/>
      <c r="AK21" s="626"/>
      <c r="AL21" s="627" t="s">
        <v>231</v>
      </c>
      <c r="AM21" s="628"/>
      <c r="AN21" s="628"/>
      <c r="AO21" s="629"/>
      <c r="AP21" s="640" t="s">
        <v>276</v>
      </c>
      <c r="AQ21" s="641"/>
      <c r="AR21" s="641"/>
      <c r="AS21" s="641"/>
      <c r="AT21" s="641"/>
      <c r="AU21" s="641"/>
      <c r="AV21" s="641"/>
      <c r="AW21" s="641"/>
      <c r="AX21" s="641"/>
      <c r="AY21" s="641"/>
      <c r="AZ21" s="641"/>
      <c r="BA21" s="641"/>
      <c r="BB21" s="641"/>
      <c r="BC21" s="641"/>
      <c r="BD21" s="641"/>
      <c r="BE21" s="641"/>
      <c r="BF21" s="642"/>
      <c r="BG21" s="622">
        <v>19950</v>
      </c>
      <c r="BH21" s="623"/>
      <c r="BI21" s="623"/>
      <c r="BJ21" s="623"/>
      <c r="BK21" s="623"/>
      <c r="BL21" s="623"/>
      <c r="BM21" s="623"/>
      <c r="BN21" s="624"/>
      <c r="BO21" s="625">
        <v>1.9</v>
      </c>
      <c r="BP21" s="625"/>
      <c r="BQ21" s="625"/>
      <c r="BR21" s="625"/>
      <c r="BS21" s="631" t="s">
        <v>231</v>
      </c>
      <c r="BT21" s="623"/>
      <c r="BU21" s="623"/>
      <c r="BV21" s="623"/>
      <c r="BW21" s="623"/>
      <c r="BX21" s="623"/>
      <c r="BY21" s="623"/>
      <c r="BZ21" s="623"/>
      <c r="CA21" s="623"/>
      <c r="CB21" s="632"/>
      <c r="CD21" s="648"/>
      <c r="CE21" s="649"/>
      <c r="CF21" s="649"/>
      <c r="CG21" s="649"/>
      <c r="CH21" s="649"/>
      <c r="CI21" s="649"/>
      <c r="CJ21" s="649"/>
      <c r="CK21" s="649"/>
      <c r="CL21" s="649"/>
      <c r="CM21" s="649"/>
      <c r="CN21" s="649"/>
      <c r="CO21" s="649"/>
      <c r="CP21" s="649"/>
      <c r="CQ21" s="650"/>
      <c r="CR21" s="651"/>
      <c r="CS21" s="644"/>
      <c r="CT21" s="644"/>
      <c r="CU21" s="644"/>
      <c r="CV21" s="644"/>
      <c r="CW21" s="644"/>
      <c r="CX21" s="644"/>
      <c r="CY21" s="652"/>
      <c r="CZ21" s="653"/>
      <c r="DA21" s="653"/>
      <c r="DB21" s="653"/>
      <c r="DC21" s="653"/>
      <c r="DD21" s="643"/>
      <c r="DE21" s="644"/>
      <c r="DF21" s="644"/>
      <c r="DG21" s="644"/>
      <c r="DH21" s="644"/>
      <c r="DI21" s="644"/>
      <c r="DJ21" s="644"/>
      <c r="DK21" s="644"/>
      <c r="DL21" s="644"/>
      <c r="DM21" s="644"/>
      <c r="DN21" s="644"/>
      <c r="DO21" s="644"/>
      <c r="DP21" s="652"/>
      <c r="DQ21" s="643"/>
      <c r="DR21" s="644"/>
      <c r="DS21" s="644"/>
      <c r="DT21" s="644"/>
      <c r="DU21" s="644"/>
      <c r="DV21" s="644"/>
      <c r="DW21" s="644"/>
      <c r="DX21" s="644"/>
      <c r="DY21" s="644"/>
      <c r="DZ21" s="644"/>
      <c r="EA21" s="644"/>
      <c r="EB21" s="644"/>
      <c r="EC21" s="645"/>
    </row>
    <row r="22" spans="2:133" ht="11.25" customHeight="1" x14ac:dyDescent="0.15">
      <c r="B22" s="619" t="s">
        <v>277</v>
      </c>
      <c r="C22" s="620"/>
      <c r="D22" s="620"/>
      <c r="E22" s="620"/>
      <c r="F22" s="620"/>
      <c r="G22" s="620"/>
      <c r="H22" s="620"/>
      <c r="I22" s="620"/>
      <c r="J22" s="620"/>
      <c r="K22" s="620"/>
      <c r="L22" s="620"/>
      <c r="M22" s="620"/>
      <c r="N22" s="620"/>
      <c r="O22" s="620"/>
      <c r="P22" s="620"/>
      <c r="Q22" s="621"/>
      <c r="R22" s="622">
        <v>3037575</v>
      </c>
      <c r="S22" s="623"/>
      <c r="T22" s="623"/>
      <c r="U22" s="623"/>
      <c r="V22" s="623"/>
      <c r="W22" s="623"/>
      <c r="X22" s="623"/>
      <c r="Y22" s="624"/>
      <c r="Z22" s="625">
        <v>56.1</v>
      </c>
      <c r="AA22" s="625"/>
      <c r="AB22" s="625"/>
      <c r="AC22" s="625"/>
      <c r="AD22" s="626">
        <v>2889822</v>
      </c>
      <c r="AE22" s="626"/>
      <c r="AF22" s="626"/>
      <c r="AG22" s="626"/>
      <c r="AH22" s="626"/>
      <c r="AI22" s="626"/>
      <c r="AJ22" s="626"/>
      <c r="AK22" s="626"/>
      <c r="AL22" s="627">
        <v>99.7</v>
      </c>
      <c r="AM22" s="628"/>
      <c r="AN22" s="628"/>
      <c r="AO22" s="629"/>
      <c r="AP22" s="640" t="s">
        <v>278</v>
      </c>
      <c r="AQ22" s="641"/>
      <c r="AR22" s="641"/>
      <c r="AS22" s="641"/>
      <c r="AT22" s="641"/>
      <c r="AU22" s="641"/>
      <c r="AV22" s="641"/>
      <c r="AW22" s="641"/>
      <c r="AX22" s="641"/>
      <c r="AY22" s="641"/>
      <c r="AZ22" s="641"/>
      <c r="BA22" s="641"/>
      <c r="BB22" s="641"/>
      <c r="BC22" s="641"/>
      <c r="BD22" s="641"/>
      <c r="BE22" s="641"/>
      <c r="BF22" s="642"/>
      <c r="BG22" s="622" t="s">
        <v>231</v>
      </c>
      <c r="BH22" s="623"/>
      <c r="BI22" s="623"/>
      <c r="BJ22" s="623"/>
      <c r="BK22" s="623"/>
      <c r="BL22" s="623"/>
      <c r="BM22" s="623"/>
      <c r="BN22" s="624"/>
      <c r="BO22" s="625" t="s">
        <v>242</v>
      </c>
      <c r="BP22" s="625"/>
      <c r="BQ22" s="625"/>
      <c r="BR22" s="625"/>
      <c r="BS22" s="631" t="s">
        <v>231</v>
      </c>
      <c r="BT22" s="623"/>
      <c r="BU22" s="623"/>
      <c r="BV22" s="623"/>
      <c r="BW22" s="623"/>
      <c r="BX22" s="623"/>
      <c r="BY22" s="623"/>
      <c r="BZ22" s="623"/>
      <c r="CA22" s="623"/>
      <c r="CB22" s="632"/>
      <c r="CD22" s="604" t="s">
        <v>279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280</v>
      </c>
      <c r="C23" s="620"/>
      <c r="D23" s="620"/>
      <c r="E23" s="620"/>
      <c r="F23" s="620"/>
      <c r="G23" s="620"/>
      <c r="H23" s="620"/>
      <c r="I23" s="620"/>
      <c r="J23" s="620"/>
      <c r="K23" s="620"/>
      <c r="L23" s="620"/>
      <c r="M23" s="620"/>
      <c r="N23" s="620"/>
      <c r="O23" s="620"/>
      <c r="P23" s="620"/>
      <c r="Q23" s="621"/>
      <c r="R23" s="622">
        <v>1893</v>
      </c>
      <c r="S23" s="623"/>
      <c r="T23" s="623"/>
      <c r="U23" s="623"/>
      <c r="V23" s="623"/>
      <c r="W23" s="623"/>
      <c r="X23" s="623"/>
      <c r="Y23" s="624"/>
      <c r="Z23" s="625">
        <v>0</v>
      </c>
      <c r="AA23" s="625"/>
      <c r="AB23" s="625"/>
      <c r="AC23" s="625"/>
      <c r="AD23" s="626">
        <v>1893</v>
      </c>
      <c r="AE23" s="626"/>
      <c r="AF23" s="626"/>
      <c r="AG23" s="626"/>
      <c r="AH23" s="626"/>
      <c r="AI23" s="626"/>
      <c r="AJ23" s="626"/>
      <c r="AK23" s="626"/>
      <c r="AL23" s="627">
        <v>0.1</v>
      </c>
      <c r="AM23" s="628"/>
      <c r="AN23" s="628"/>
      <c r="AO23" s="629"/>
      <c r="AP23" s="640" t="s">
        <v>281</v>
      </c>
      <c r="AQ23" s="641"/>
      <c r="AR23" s="641"/>
      <c r="AS23" s="641"/>
      <c r="AT23" s="641"/>
      <c r="AU23" s="641"/>
      <c r="AV23" s="641"/>
      <c r="AW23" s="641"/>
      <c r="AX23" s="641"/>
      <c r="AY23" s="641"/>
      <c r="AZ23" s="641"/>
      <c r="BA23" s="641"/>
      <c r="BB23" s="641"/>
      <c r="BC23" s="641"/>
      <c r="BD23" s="641"/>
      <c r="BE23" s="641"/>
      <c r="BF23" s="642"/>
      <c r="BG23" s="622" t="s">
        <v>231</v>
      </c>
      <c r="BH23" s="623"/>
      <c r="BI23" s="623"/>
      <c r="BJ23" s="623"/>
      <c r="BK23" s="623"/>
      <c r="BL23" s="623"/>
      <c r="BM23" s="623"/>
      <c r="BN23" s="624"/>
      <c r="BO23" s="625" t="s">
        <v>242</v>
      </c>
      <c r="BP23" s="625"/>
      <c r="BQ23" s="625"/>
      <c r="BR23" s="625"/>
      <c r="BS23" s="631" t="s">
        <v>231</v>
      </c>
      <c r="BT23" s="623"/>
      <c r="BU23" s="623"/>
      <c r="BV23" s="623"/>
      <c r="BW23" s="623"/>
      <c r="BX23" s="623"/>
      <c r="BY23" s="623"/>
      <c r="BZ23" s="623"/>
      <c r="CA23" s="623"/>
      <c r="CB23" s="632"/>
      <c r="CD23" s="604" t="s">
        <v>219</v>
      </c>
      <c r="CE23" s="605"/>
      <c r="CF23" s="605"/>
      <c r="CG23" s="605"/>
      <c r="CH23" s="605"/>
      <c r="CI23" s="605"/>
      <c r="CJ23" s="605"/>
      <c r="CK23" s="605"/>
      <c r="CL23" s="605"/>
      <c r="CM23" s="605"/>
      <c r="CN23" s="605"/>
      <c r="CO23" s="605"/>
      <c r="CP23" s="605"/>
      <c r="CQ23" s="606"/>
      <c r="CR23" s="604" t="s">
        <v>282</v>
      </c>
      <c r="CS23" s="605"/>
      <c r="CT23" s="605"/>
      <c r="CU23" s="605"/>
      <c r="CV23" s="605"/>
      <c r="CW23" s="605"/>
      <c r="CX23" s="605"/>
      <c r="CY23" s="606"/>
      <c r="CZ23" s="604" t="s">
        <v>283</v>
      </c>
      <c r="DA23" s="605"/>
      <c r="DB23" s="605"/>
      <c r="DC23" s="606"/>
      <c r="DD23" s="604" t="s">
        <v>284</v>
      </c>
      <c r="DE23" s="605"/>
      <c r="DF23" s="605"/>
      <c r="DG23" s="605"/>
      <c r="DH23" s="605"/>
      <c r="DI23" s="605"/>
      <c r="DJ23" s="605"/>
      <c r="DK23" s="606"/>
      <c r="DL23" s="654" t="s">
        <v>285</v>
      </c>
      <c r="DM23" s="655"/>
      <c r="DN23" s="655"/>
      <c r="DO23" s="655"/>
      <c r="DP23" s="655"/>
      <c r="DQ23" s="655"/>
      <c r="DR23" s="655"/>
      <c r="DS23" s="655"/>
      <c r="DT23" s="655"/>
      <c r="DU23" s="655"/>
      <c r="DV23" s="656"/>
      <c r="DW23" s="604" t="s">
        <v>286</v>
      </c>
      <c r="DX23" s="605"/>
      <c r="DY23" s="605"/>
      <c r="DZ23" s="605"/>
      <c r="EA23" s="605"/>
      <c r="EB23" s="605"/>
      <c r="EC23" s="606"/>
    </row>
    <row r="24" spans="2:133" ht="11.25" customHeight="1" x14ac:dyDescent="0.15">
      <c r="B24" s="619" t="s">
        <v>287</v>
      </c>
      <c r="C24" s="620"/>
      <c r="D24" s="620"/>
      <c r="E24" s="620"/>
      <c r="F24" s="620"/>
      <c r="G24" s="620"/>
      <c r="H24" s="620"/>
      <c r="I24" s="620"/>
      <c r="J24" s="620"/>
      <c r="K24" s="620"/>
      <c r="L24" s="620"/>
      <c r="M24" s="620"/>
      <c r="N24" s="620"/>
      <c r="O24" s="620"/>
      <c r="P24" s="620"/>
      <c r="Q24" s="621"/>
      <c r="R24" s="622">
        <v>717</v>
      </c>
      <c r="S24" s="623"/>
      <c r="T24" s="623"/>
      <c r="U24" s="623"/>
      <c r="V24" s="623"/>
      <c r="W24" s="623"/>
      <c r="X24" s="623"/>
      <c r="Y24" s="624"/>
      <c r="Z24" s="625">
        <v>0</v>
      </c>
      <c r="AA24" s="625"/>
      <c r="AB24" s="625"/>
      <c r="AC24" s="625"/>
      <c r="AD24" s="626" t="s">
        <v>242</v>
      </c>
      <c r="AE24" s="626"/>
      <c r="AF24" s="626"/>
      <c r="AG24" s="626"/>
      <c r="AH24" s="626"/>
      <c r="AI24" s="626"/>
      <c r="AJ24" s="626"/>
      <c r="AK24" s="626"/>
      <c r="AL24" s="627" t="s">
        <v>132</v>
      </c>
      <c r="AM24" s="628"/>
      <c r="AN24" s="628"/>
      <c r="AO24" s="629"/>
      <c r="AP24" s="640" t="s">
        <v>288</v>
      </c>
      <c r="AQ24" s="641"/>
      <c r="AR24" s="641"/>
      <c r="AS24" s="641"/>
      <c r="AT24" s="641"/>
      <c r="AU24" s="641"/>
      <c r="AV24" s="641"/>
      <c r="AW24" s="641"/>
      <c r="AX24" s="641"/>
      <c r="AY24" s="641"/>
      <c r="AZ24" s="641"/>
      <c r="BA24" s="641"/>
      <c r="BB24" s="641"/>
      <c r="BC24" s="641"/>
      <c r="BD24" s="641"/>
      <c r="BE24" s="641"/>
      <c r="BF24" s="642"/>
      <c r="BG24" s="622" t="s">
        <v>231</v>
      </c>
      <c r="BH24" s="623"/>
      <c r="BI24" s="623"/>
      <c r="BJ24" s="623"/>
      <c r="BK24" s="623"/>
      <c r="BL24" s="623"/>
      <c r="BM24" s="623"/>
      <c r="BN24" s="624"/>
      <c r="BO24" s="625" t="s">
        <v>231</v>
      </c>
      <c r="BP24" s="625"/>
      <c r="BQ24" s="625"/>
      <c r="BR24" s="625"/>
      <c r="BS24" s="631" t="s">
        <v>242</v>
      </c>
      <c r="BT24" s="623"/>
      <c r="BU24" s="623"/>
      <c r="BV24" s="623"/>
      <c r="BW24" s="623"/>
      <c r="BX24" s="623"/>
      <c r="BY24" s="623"/>
      <c r="BZ24" s="623"/>
      <c r="CA24" s="623"/>
      <c r="CB24" s="632"/>
      <c r="CD24" s="633" t="s">
        <v>289</v>
      </c>
      <c r="CE24" s="634"/>
      <c r="CF24" s="634"/>
      <c r="CG24" s="634"/>
      <c r="CH24" s="634"/>
      <c r="CI24" s="634"/>
      <c r="CJ24" s="634"/>
      <c r="CK24" s="634"/>
      <c r="CL24" s="634"/>
      <c r="CM24" s="634"/>
      <c r="CN24" s="634"/>
      <c r="CO24" s="634"/>
      <c r="CP24" s="634"/>
      <c r="CQ24" s="635"/>
      <c r="CR24" s="611">
        <v>1738814</v>
      </c>
      <c r="CS24" s="612"/>
      <c r="CT24" s="612"/>
      <c r="CU24" s="612"/>
      <c r="CV24" s="612"/>
      <c r="CW24" s="612"/>
      <c r="CX24" s="612"/>
      <c r="CY24" s="613"/>
      <c r="CZ24" s="616">
        <v>33.9</v>
      </c>
      <c r="DA24" s="617"/>
      <c r="DB24" s="617"/>
      <c r="DC24" s="636"/>
      <c r="DD24" s="657">
        <v>1379986</v>
      </c>
      <c r="DE24" s="612"/>
      <c r="DF24" s="612"/>
      <c r="DG24" s="612"/>
      <c r="DH24" s="612"/>
      <c r="DI24" s="612"/>
      <c r="DJ24" s="612"/>
      <c r="DK24" s="613"/>
      <c r="DL24" s="657">
        <v>1378601</v>
      </c>
      <c r="DM24" s="612"/>
      <c r="DN24" s="612"/>
      <c r="DO24" s="612"/>
      <c r="DP24" s="612"/>
      <c r="DQ24" s="612"/>
      <c r="DR24" s="612"/>
      <c r="DS24" s="612"/>
      <c r="DT24" s="612"/>
      <c r="DU24" s="612"/>
      <c r="DV24" s="613"/>
      <c r="DW24" s="616">
        <v>45.2</v>
      </c>
      <c r="DX24" s="617"/>
      <c r="DY24" s="617"/>
      <c r="DZ24" s="617"/>
      <c r="EA24" s="617"/>
      <c r="EB24" s="617"/>
      <c r="EC24" s="618"/>
    </row>
    <row r="25" spans="2:133" ht="11.25" customHeight="1" x14ac:dyDescent="0.15">
      <c r="B25" s="619" t="s">
        <v>290</v>
      </c>
      <c r="C25" s="620"/>
      <c r="D25" s="620"/>
      <c r="E25" s="620"/>
      <c r="F25" s="620"/>
      <c r="G25" s="620"/>
      <c r="H25" s="620"/>
      <c r="I25" s="620"/>
      <c r="J25" s="620"/>
      <c r="K25" s="620"/>
      <c r="L25" s="620"/>
      <c r="M25" s="620"/>
      <c r="N25" s="620"/>
      <c r="O25" s="620"/>
      <c r="P25" s="620"/>
      <c r="Q25" s="621"/>
      <c r="R25" s="622">
        <v>65889</v>
      </c>
      <c r="S25" s="623"/>
      <c r="T25" s="623"/>
      <c r="U25" s="623"/>
      <c r="V25" s="623"/>
      <c r="W25" s="623"/>
      <c r="X25" s="623"/>
      <c r="Y25" s="624"/>
      <c r="Z25" s="625">
        <v>1.2</v>
      </c>
      <c r="AA25" s="625"/>
      <c r="AB25" s="625"/>
      <c r="AC25" s="625"/>
      <c r="AD25" s="626">
        <v>1221</v>
      </c>
      <c r="AE25" s="626"/>
      <c r="AF25" s="626"/>
      <c r="AG25" s="626"/>
      <c r="AH25" s="626"/>
      <c r="AI25" s="626"/>
      <c r="AJ25" s="626"/>
      <c r="AK25" s="626"/>
      <c r="AL25" s="627">
        <v>0</v>
      </c>
      <c r="AM25" s="628"/>
      <c r="AN25" s="628"/>
      <c r="AO25" s="629"/>
      <c r="AP25" s="640" t="s">
        <v>291</v>
      </c>
      <c r="AQ25" s="641"/>
      <c r="AR25" s="641"/>
      <c r="AS25" s="641"/>
      <c r="AT25" s="641"/>
      <c r="AU25" s="641"/>
      <c r="AV25" s="641"/>
      <c r="AW25" s="641"/>
      <c r="AX25" s="641"/>
      <c r="AY25" s="641"/>
      <c r="AZ25" s="641"/>
      <c r="BA25" s="641"/>
      <c r="BB25" s="641"/>
      <c r="BC25" s="641"/>
      <c r="BD25" s="641"/>
      <c r="BE25" s="641"/>
      <c r="BF25" s="642"/>
      <c r="BG25" s="622" t="s">
        <v>231</v>
      </c>
      <c r="BH25" s="623"/>
      <c r="BI25" s="623"/>
      <c r="BJ25" s="623"/>
      <c r="BK25" s="623"/>
      <c r="BL25" s="623"/>
      <c r="BM25" s="623"/>
      <c r="BN25" s="624"/>
      <c r="BO25" s="625" t="s">
        <v>242</v>
      </c>
      <c r="BP25" s="625"/>
      <c r="BQ25" s="625"/>
      <c r="BR25" s="625"/>
      <c r="BS25" s="631" t="s">
        <v>231</v>
      </c>
      <c r="BT25" s="623"/>
      <c r="BU25" s="623"/>
      <c r="BV25" s="623"/>
      <c r="BW25" s="623"/>
      <c r="BX25" s="623"/>
      <c r="BY25" s="623"/>
      <c r="BZ25" s="623"/>
      <c r="CA25" s="623"/>
      <c r="CB25" s="632"/>
      <c r="CD25" s="637" t="s">
        <v>292</v>
      </c>
      <c r="CE25" s="638"/>
      <c r="CF25" s="638"/>
      <c r="CG25" s="638"/>
      <c r="CH25" s="638"/>
      <c r="CI25" s="638"/>
      <c r="CJ25" s="638"/>
      <c r="CK25" s="638"/>
      <c r="CL25" s="638"/>
      <c r="CM25" s="638"/>
      <c r="CN25" s="638"/>
      <c r="CO25" s="638"/>
      <c r="CP25" s="638"/>
      <c r="CQ25" s="639"/>
      <c r="CR25" s="622">
        <v>785227</v>
      </c>
      <c r="CS25" s="646"/>
      <c r="CT25" s="646"/>
      <c r="CU25" s="646"/>
      <c r="CV25" s="646"/>
      <c r="CW25" s="646"/>
      <c r="CX25" s="646"/>
      <c r="CY25" s="647"/>
      <c r="CZ25" s="627">
        <v>15.3</v>
      </c>
      <c r="DA25" s="658"/>
      <c r="DB25" s="658"/>
      <c r="DC25" s="660"/>
      <c r="DD25" s="631">
        <v>739366</v>
      </c>
      <c r="DE25" s="646"/>
      <c r="DF25" s="646"/>
      <c r="DG25" s="646"/>
      <c r="DH25" s="646"/>
      <c r="DI25" s="646"/>
      <c r="DJ25" s="646"/>
      <c r="DK25" s="647"/>
      <c r="DL25" s="631">
        <v>738787</v>
      </c>
      <c r="DM25" s="646"/>
      <c r="DN25" s="646"/>
      <c r="DO25" s="646"/>
      <c r="DP25" s="646"/>
      <c r="DQ25" s="646"/>
      <c r="DR25" s="646"/>
      <c r="DS25" s="646"/>
      <c r="DT25" s="646"/>
      <c r="DU25" s="646"/>
      <c r="DV25" s="647"/>
      <c r="DW25" s="627">
        <v>24.2</v>
      </c>
      <c r="DX25" s="658"/>
      <c r="DY25" s="658"/>
      <c r="DZ25" s="658"/>
      <c r="EA25" s="658"/>
      <c r="EB25" s="658"/>
      <c r="EC25" s="659"/>
    </row>
    <row r="26" spans="2:133" ht="11.25" customHeight="1" x14ac:dyDescent="0.15">
      <c r="B26" s="619" t="s">
        <v>293</v>
      </c>
      <c r="C26" s="620"/>
      <c r="D26" s="620"/>
      <c r="E26" s="620"/>
      <c r="F26" s="620"/>
      <c r="G26" s="620"/>
      <c r="H26" s="620"/>
      <c r="I26" s="620"/>
      <c r="J26" s="620"/>
      <c r="K26" s="620"/>
      <c r="L26" s="620"/>
      <c r="M26" s="620"/>
      <c r="N26" s="620"/>
      <c r="O26" s="620"/>
      <c r="P26" s="620"/>
      <c r="Q26" s="621"/>
      <c r="R26" s="622">
        <v>24637</v>
      </c>
      <c r="S26" s="623"/>
      <c r="T26" s="623"/>
      <c r="U26" s="623"/>
      <c r="V26" s="623"/>
      <c r="W26" s="623"/>
      <c r="X26" s="623"/>
      <c r="Y26" s="624"/>
      <c r="Z26" s="625">
        <v>0.5</v>
      </c>
      <c r="AA26" s="625"/>
      <c r="AB26" s="625"/>
      <c r="AC26" s="625"/>
      <c r="AD26" s="626" t="s">
        <v>231</v>
      </c>
      <c r="AE26" s="626"/>
      <c r="AF26" s="626"/>
      <c r="AG26" s="626"/>
      <c r="AH26" s="626"/>
      <c r="AI26" s="626"/>
      <c r="AJ26" s="626"/>
      <c r="AK26" s="626"/>
      <c r="AL26" s="627" t="s">
        <v>242</v>
      </c>
      <c r="AM26" s="628"/>
      <c r="AN26" s="628"/>
      <c r="AO26" s="629"/>
      <c r="AP26" s="640" t="s">
        <v>294</v>
      </c>
      <c r="AQ26" s="661"/>
      <c r="AR26" s="661"/>
      <c r="AS26" s="661"/>
      <c r="AT26" s="661"/>
      <c r="AU26" s="661"/>
      <c r="AV26" s="661"/>
      <c r="AW26" s="661"/>
      <c r="AX26" s="661"/>
      <c r="AY26" s="661"/>
      <c r="AZ26" s="661"/>
      <c r="BA26" s="661"/>
      <c r="BB26" s="661"/>
      <c r="BC26" s="661"/>
      <c r="BD26" s="661"/>
      <c r="BE26" s="661"/>
      <c r="BF26" s="642"/>
      <c r="BG26" s="622" t="s">
        <v>231</v>
      </c>
      <c r="BH26" s="623"/>
      <c r="BI26" s="623"/>
      <c r="BJ26" s="623"/>
      <c r="BK26" s="623"/>
      <c r="BL26" s="623"/>
      <c r="BM26" s="623"/>
      <c r="BN26" s="624"/>
      <c r="BO26" s="625" t="s">
        <v>231</v>
      </c>
      <c r="BP26" s="625"/>
      <c r="BQ26" s="625"/>
      <c r="BR26" s="625"/>
      <c r="BS26" s="631" t="s">
        <v>231</v>
      </c>
      <c r="BT26" s="623"/>
      <c r="BU26" s="623"/>
      <c r="BV26" s="623"/>
      <c r="BW26" s="623"/>
      <c r="BX26" s="623"/>
      <c r="BY26" s="623"/>
      <c r="BZ26" s="623"/>
      <c r="CA26" s="623"/>
      <c r="CB26" s="632"/>
      <c r="CD26" s="637" t="s">
        <v>295</v>
      </c>
      <c r="CE26" s="638"/>
      <c r="CF26" s="638"/>
      <c r="CG26" s="638"/>
      <c r="CH26" s="638"/>
      <c r="CI26" s="638"/>
      <c r="CJ26" s="638"/>
      <c r="CK26" s="638"/>
      <c r="CL26" s="638"/>
      <c r="CM26" s="638"/>
      <c r="CN26" s="638"/>
      <c r="CO26" s="638"/>
      <c r="CP26" s="638"/>
      <c r="CQ26" s="639"/>
      <c r="CR26" s="622">
        <v>484503</v>
      </c>
      <c r="CS26" s="623"/>
      <c r="CT26" s="623"/>
      <c r="CU26" s="623"/>
      <c r="CV26" s="623"/>
      <c r="CW26" s="623"/>
      <c r="CX26" s="623"/>
      <c r="CY26" s="624"/>
      <c r="CZ26" s="627">
        <v>9.4</v>
      </c>
      <c r="DA26" s="658"/>
      <c r="DB26" s="658"/>
      <c r="DC26" s="660"/>
      <c r="DD26" s="631">
        <v>442559</v>
      </c>
      <c r="DE26" s="623"/>
      <c r="DF26" s="623"/>
      <c r="DG26" s="623"/>
      <c r="DH26" s="623"/>
      <c r="DI26" s="623"/>
      <c r="DJ26" s="623"/>
      <c r="DK26" s="624"/>
      <c r="DL26" s="631" t="s">
        <v>231</v>
      </c>
      <c r="DM26" s="623"/>
      <c r="DN26" s="623"/>
      <c r="DO26" s="623"/>
      <c r="DP26" s="623"/>
      <c r="DQ26" s="623"/>
      <c r="DR26" s="623"/>
      <c r="DS26" s="623"/>
      <c r="DT26" s="623"/>
      <c r="DU26" s="623"/>
      <c r="DV26" s="624"/>
      <c r="DW26" s="627" t="s">
        <v>242</v>
      </c>
      <c r="DX26" s="658"/>
      <c r="DY26" s="658"/>
      <c r="DZ26" s="658"/>
      <c r="EA26" s="658"/>
      <c r="EB26" s="658"/>
      <c r="EC26" s="659"/>
    </row>
    <row r="27" spans="2:133" ht="11.25" customHeight="1" x14ac:dyDescent="0.15">
      <c r="B27" s="619" t="s">
        <v>296</v>
      </c>
      <c r="C27" s="620"/>
      <c r="D27" s="620"/>
      <c r="E27" s="620"/>
      <c r="F27" s="620"/>
      <c r="G27" s="620"/>
      <c r="H27" s="620"/>
      <c r="I27" s="620"/>
      <c r="J27" s="620"/>
      <c r="K27" s="620"/>
      <c r="L27" s="620"/>
      <c r="M27" s="620"/>
      <c r="N27" s="620"/>
      <c r="O27" s="620"/>
      <c r="P27" s="620"/>
      <c r="Q27" s="621"/>
      <c r="R27" s="622">
        <v>338533</v>
      </c>
      <c r="S27" s="623"/>
      <c r="T27" s="623"/>
      <c r="U27" s="623"/>
      <c r="V27" s="623"/>
      <c r="W27" s="623"/>
      <c r="X27" s="623"/>
      <c r="Y27" s="624"/>
      <c r="Z27" s="625">
        <v>6.3</v>
      </c>
      <c r="AA27" s="625"/>
      <c r="AB27" s="625"/>
      <c r="AC27" s="625"/>
      <c r="AD27" s="626" t="s">
        <v>242</v>
      </c>
      <c r="AE27" s="626"/>
      <c r="AF27" s="626"/>
      <c r="AG27" s="626"/>
      <c r="AH27" s="626"/>
      <c r="AI27" s="626"/>
      <c r="AJ27" s="626"/>
      <c r="AK27" s="626"/>
      <c r="AL27" s="627" t="s">
        <v>242</v>
      </c>
      <c r="AM27" s="628"/>
      <c r="AN27" s="628"/>
      <c r="AO27" s="629"/>
      <c r="AP27" s="619" t="s">
        <v>297</v>
      </c>
      <c r="AQ27" s="620"/>
      <c r="AR27" s="620"/>
      <c r="AS27" s="620"/>
      <c r="AT27" s="620"/>
      <c r="AU27" s="620"/>
      <c r="AV27" s="620"/>
      <c r="AW27" s="620"/>
      <c r="AX27" s="620"/>
      <c r="AY27" s="620"/>
      <c r="AZ27" s="620"/>
      <c r="BA27" s="620"/>
      <c r="BB27" s="620"/>
      <c r="BC27" s="620"/>
      <c r="BD27" s="620"/>
      <c r="BE27" s="620"/>
      <c r="BF27" s="621"/>
      <c r="BG27" s="622">
        <v>1026689</v>
      </c>
      <c r="BH27" s="623"/>
      <c r="BI27" s="623"/>
      <c r="BJ27" s="623"/>
      <c r="BK27" s="623"/>
      <c r="BL27" s="623"/>
      <c r="BM27" s="623"/>
      <c r="BN27" s="624"/>
      <c r="BO27" s="625">
        <v>100</v>
      </c>
      <c r="BP27" s="625"/>
      <c r="BQ27" s="625"/>
      <c r="BR27" s="625"/>
      <c r="BS27" s="631">
        <v>3631</v>
      </c>
      <c r="BT27" s="623"/>
      <c r="BU27" s="623"/>
      <c r="BV27" s="623"/>
      <c r="BW27" s="623"/>
      <c r="BX27" s="623"/>
      <c r="BY27" s="623"/>
      <c r="BZ27" s="623"/>
      <c r="CA27" s="623"/>
      <c r="CB27" s="632"/>
      <c r="CD27" s="637" t="s">
        <v>298</v>
      </c>
      <c r="CE27" s="638"/>
      <c r="CF27" s="638"/>
      <c r="CG27" s="638"/>
      <c r="CH27" s="638"/>
      <c r="CI27" s="638"/>
      <c r="CJ27" s="638"/>
      <c r="CK27" s="638"/>
      <c r="CL27" s="638"/>
      <c r="CM27" s="638"/>
      <c r="CN27" s="638"/>
      <c r="CO27" s="638"/>
      <c r="CP27" s="638"/>
      <c r="CQ27" s="639"/>
      <c r="CR27" s="622">
        <v>530618</v>
      </c>
      <c r="CS27" s="646"/>
      <c r="CT27" s="646"/>
      <c r="CU27" s="646"/>
      <c r="CV27" s="646"/>
      <c r="CW27" s="646"/>
      <c r="CX27" s="646"/>
      <c r="CY27" s="647"/>
      <c r="CZ27" s="627">
        <v>10.3</v>
      </c>
      <c r="DA27" s="658"/>
      <c r="DB27" s="658"/>
      <c r="DC27" s="660"/>
      <c r="DD27" s="631">
        <v>221354</v>
      </c>
      <c r="DE27" s="646"/>
      <c r="DF27" s="646"/>
      <c r="DG27" s="646"/>
      <c r="DH27" s="646"/>
      <c r="DI27" s="646"/>
      <c r="DJ27" s="646"/>
      <c r="DK27" s="647"/>
      <c r="DL27" s="631">
        <v>220548</v>
      </c>
      <c r="DM27" s="646"/>
      <c r="DN27" s="646"/>
      <c r="DO27" s="646"/>
      <c r="DP27" s="646"/>
      <c r="DQ27" s="646"/>
      <c r="DR27" s="646"/>
      <c r="DS27" s="646"/>
      <c r="DT27" s="646"/>
      <c r="DU27" s="646"/>
      <c r="DV27" s="647"/>
      <c r="DW27" s="627">
        <v>7.2</v>
      </c>
      <c r="DX27" s="658"/>
      <c r="DY27" s="658"/>
      <c r="DZ27" s="658"/>
      <c r="EA27" s="658"/>
      <c r="EB27" s="658"/>
      <c r="EC27" s="659"/>
    </row>
    <row r="28" spans="2:133" ht="11.25" customHeight="1" x14ac:dyDescent="0.15">
      <c r="B28" s="664" t="s">
        <v>299</v>
      </c>
      <c r="C28" s="665"/>
      <c r="D28" s="665"/>
      <c r="E28" s="665"/>
      <c r="F28" s="665"/>
      <c r="G28" s="665"/>
      <c r="H28" s="665"/>
      <c r="I28" s="665"/>
      <c r="J28" s="665"/>
      <c r="K28" s="665"/>
      <c r="L28" s="665"/>
      <c r="M28" s="665"/>
      <c r="N28" s="665"/>
      <c r="O28" s="665"/>
      <c r="P28" s="665"/>
      <c r="Q28" s="666"/>
      <c r="R28" s="622" t="s">
        <v>231</v>
      </c>
      <c r="S28" s="623"/>
      <c r="T28" s="623"/>
      <c r="U28" s="623"/>
      <c r="V28" s="623"/>
      <c r="W28" s="623"/>
      <c r="X28" s="623"/>
      <c r="Y28" s="624"/>
      <c r="Z28" s="625" t="s">
        <v>231</v>
      </c>
      <c r="AA28" s="625"/>
      <c r="AB28" s="625"/>
      <c r="AC28" s="625"/>
      <c r="AD28" s="626" t="s">
        <v>231</v>
      </c>
      <c r="AE28" s="626"/>
      <c r="AF28" s="626"/>
      <c r="AG28" s="626"/>
      <c r="AH28" s="626"/>
      <c r="AI28" s="626"/>
      <c r="AJ28" s="626"/>
      <c r="AK28" s="626"/>
      <c r="AL28" s="627" t="s">
        <v>231</v>
      </c>
      <c r="AM28" s="628"/>
      <c r="AN28" s="628"/>
      <c r="AO28" s="629"/>
      <c r="AP28" s="667"/>
      <c r="AQ28" s="668"/>
      <c r="AR28" s="668"/>
      <c r="AS28" s="668"/>
      <c r="AT28" s="668"/>
      <c r="AU28" s="668"/>
      <c r="AV28" s="668"/>
      <c r="AW28" s="668"/>
      <c r="AX28" s="668"/>
      <c r="AY28" s="668"/>
      <c r="AZ28" s="668"/>
      <c r="BA28" s="668"/>
      <c r="BB28" s="668"/>
      <c r="BC28" s="668"/>
      <c r="BD28" s="668"/>
      <c r="BE28" s="668"/>
      <c r="BF28" s="669"/>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30"/>
      <c r="CD28" s="637" t="s">
        <v>300</v>
      </c>
      <c r="CE28" s="638"/>
      <c r="CF28" s="638"/>
      <c r="CG28" s="638"/>
      <c r="CH28" s="638"/>
      <c r="CI28" s="638"/>
      <c r="CJ28" s="638"/>
      <c r="CK28" s="638"/>
      <c r="CL28" s="638"/>
      <c r="CM28" s="638"/>
      <c r="CN28" s="638"/>
      <c r="CO28" s="638"/>
      <c r="CP28" s="638"/>
      <c r="CQ28" s="639"/>
      <c r="CR28" s="622">
        <v>422969</v>
      </c>
      <c r="CS28" s="623"/>
      <c r="CT28" s="623"/>
      <c r="CU28" s="623"/>
      <c r="CV28" s="623"/>
      <c r="CW28" s="623"/>
      <c r="CX28" s="623"/>
      <c r="CY28" s="624"/>
      <c r="CZ28" s="627">
        <v>8.1999999999999993</v>
      </c>
      <c r="DA28" s="658"/>
      <c r="DB28" s="658"/>
      <c r="DC28" s="660"/>
      <c r="DD28" s="631">
        <v>419266</v>
      </c>
      <c r="DE28" s="623"/>
      <c r="DF28" s="623"/>
      <c r="DG28" s="623"/>
      <c r="DH28" s="623"/>
      <c r="DI28" s="623"/>
      <c r="DJ28" s="623"/>
      <c r="DK28" s="624"/>
      <c r="DL28" s="631">
        <v>419266</v>
      </c>
      <c r="DM28" s="623"/>
      <c r="DN28" s="623"/>
      <c r="DO28" s="623"/>
      <c r="DP28" s="623"/>
      <c r="DQ28" s="623"/>
      <c r="DR28" s="623"/>
      <c r="DS28" s="623"/>
      <c r="DT28" s="623"/>
      <c r="DU28" s="623"/>
      <c r="DV28" s="624"/>
      <c r="DW28" s="627">
        <v>13.8</v>
      </c>
      <c r="DX28" s="658"/>
      <c r="DY28" s="658"/>
      <c r="DZ28" s="658"/>
      <c r="EA28" s="658"/>
      <c r="EB28" s="658"/>
      <c r="EC28" s="659"/>
    </row>
    <row r="29" spans="2:133" ht="11.25" customHeight="1" x14ac:dyDescent="0.15">
      <c r="B29" s="619" t="s">
        <v>301</v>
      </c>
      <c r="C29" s="620"/>
      <c r="D29" s="620"/>
      <c r="E29" s="620"/>
      <c r="F29" s="620"/>
      <c r="G29" s="620"/>
      <c r="H29" s="620"/>
      <c r="I29" s="620"/>
      <c r="J29" s="620"/>
      <c r="K29" s="620"/>
      <c r="L29" s="620"/>
      <c r="M29" s="620"/>
      <c r="N29" s="620"/>
      <c r="O29" s="620"/>
      <c r="P29" s="620"/>
      <c r="Q29" s="621"/>
      <c r="R29" s="622">
        <v>255253</v>
      </c>
      <c r="S29" s="623"/>
      <c r="T29" s="623"/>
      <c r="U29" s="623"/>
      <c r="V29" s="623"/>
      <c r="W29" s="623"/>
      <c r="X29" s="623"/>
      <c r="Y29" s="624"/>
      <c r="Z29" s="625">
        <v>4.7</v>
      </c>
      <c r="AA29" s="625"/>
      <c r="AB29" s="625"/>
      <c r="AC29" s="625"/>
      <c r="AD29" s="626" t="s">
        <v>242</v>
      </c>
      <c r="AE29" s="626"/>
      <c r="AF29" s="626"/>
      <c r="AG29" s="626"/>
      <c r="AH29" s="626"/>
      <c r="AI29" s="626"/>
      <c r="AJ29" s="626"/>
      <c r="AK29" s="626"/>
      <c r="AL29" s="627" t="s">
        <v>242</v>
      </c>
      <c r="AM29" s="628"/>
      <c r="AN29" s="628"/>
      <c r="AO29" s="629"/>
      <c r="AP29" s="601" t="s">
        <v>219</v>
      </c>
      <c r="AQ29" s="602"/>
      <c r="AR29" s="602"/>
      <c r="AS29" s="602"/>
      <c r="AT29" s="602"/>
      <c r="AU29" s="602"/>
      <c r="AV29" s="602"/>
      <c r="AW29" s="602"/>
      <c r="AX29" s="602"/>
      <c r="AY29" s="602"/>
      <c r="AZ29" s="602"/>
      <c r="BA29" s="602"/>
      <c r="BB29" s="602"/>
      <c r="BC29" s="602"/>
      <c r="BD29" s="602"/>
      <c r="BE29" s="602"/>
      <c r="BF29" s="603"/>
      <c r="BG29" s="601" t="s">
        <v>302</v>
      </c>
      <c r="BH29" s="662"/>
      <c r="BI29" s="662"/>
      <c r="BJ29" s="662"/>
      <c r="BK29" s="662"/>
      <c r="BL29" s="662"/>
      <c r="BM29" s="662"/>
      <c r="BN29" s="662"/>
      <c r="BO29" s="662"/>
      <c r="BP29" s="662"/>
      <c r="BQ29" s="663"/>
      <c r="BR29" s="601" t="s">
        <v>303</v>
      </c>
      <c r="BS29" s="662"/>
      <c r="BT29" s="662"/>
      <c r="BU29" s="662"/>
      <c r="BV29" s="662"/>
      <c r="BW29" s="662"/>
      <c r="BX29" s="662"/>
      <c r="BY29" s="662"/>
      <c r="BZ29" s="662"/>
      <c r="CA29" s="662"/>
      <c r="CB29" s="663"/>
      <c r="CD29" s="685" t="s">
        <v>304</v>
      </c>
      <c r="CE29" s="686"/>
      <c r="CF29" s="637" t="s">
        <v>64</v>
      </c>
      <c r="CG29" s="638"/>
      <c r="CH29" s="638"/>
      <c r="CI29" s="638"/>
      <c r="CJ29" s="638"/>
      <c r="CK29" s="638"/>
      <c r="CL29" s="638"/>
      <c r="CM29" s="638"/>
      <c r="CN29" s="638"/>
      <c r="CO29" s="638"/>
      <c r="CP29" s="638"/>
      <c r="CQ29" s="639"/>
      <c r="CR29" s="622">
        <v>422969</v>
      </c>
      <c r="CS29" s="646"/>
      <c r="CT29" s="646"/>
      <c r="CU29" s="646"/>
      <c r="CV29" s="646"/>
      <c r="CW29" s="646"/>
      <c r="CX29" s="646"/>
      <c r="CY29" s="647"/>
      <c r="CZ29" s="627">
        <v>8.1999999999999993</v>
      </c>
      <c r="DA29" s="658"/>
      <c r="DB29" s="658"/>
      <c r="DC29" s="660"/>
      <c r="DD29" s="631">
        <v>419266</v>
      </c>
      <c r="DE29" s="646"/>
      <c r="DF29" s="646"/>
      <c r="DG29" s="646"/>
      <c r="DH29" s="646"/>
      <c r="DI29" s="646"/>
      <c r="DJ29" s="646"/>
      <c r="DK29" s="647"/>
      <c r="DL29" s="631">
        <v>419266</v>
      </c>
      <c r="DM29" s="646"/>
      <c r="DN29" s="646"/>
      <c r="DO29" s="646"/>
      <c r="DP29" s="646"/>
      <c r="DQ29" s="646"/>
      <c r="DR29" s="646"/>
      <c r="DS29" s="646"/>
      <c r="DT29" s="646"/>
      <c r="DU29" s="646"/>
      <c r="DV29" s="647"/>
      <c r="DW29" s="627">
        <v>13.8</v>
      </c>
      <c r="DX29" s="658"/>
      <c r="DY29" s="658"/>
      <c r="DZ29" s="658"/>
      <c r="EA29" s="658"/>
      <c r="EB29" s="658"/>
      <c r="EC29" s="659"/>
    </row>
    <row r="30" spans="2:133" ht="11.25" customHeight="1" x14ac:dyDescent="0.15">
      <c r="B30" s="619" t="s">
        <v>305</v>
      </c>
      <c r="C30" s="620"/>
      <c r="D30" s="620"/>
      <c r="E30" s="620"/>
      <c r="F30" s="620"/>
      <c r="G30" s="620"/>
      <c r="H30" s="620"/>
      <c r="I30" s="620"/>
      <c r="J30" s="620"/>
      <c r="K30" s="620"/>
      <c r="L30" s="620"/>
      <c r="M30" s="620"/>
      <c r="N30" s="620"/>
      <c r="O30" s="620"/>
      <c r="P30" s="620"/>
      <c r="Q30" s="621"/>
      <c r="R30" s="622">
        <v>4792</v>
      </c>
      <c r="S30" s="623"/>
      <c r="T30" s="623"/>
      <c r="U30" s="623"/>
      <c r="V30" s="623"/>
      <c r="W30" s="623"/>
      <c r="X30" s="623"/>
      <c r="Y30" s="624"/>
      <c r="Z30" s="625">
        <v>0.1</v>
      </c>
      <c r="AA30" s="625"/>
      <c r="AB30" s="625"/>
      <c r="AC30" s="625"/>
      <c r="AD30" s="626">
        <v>1907</v>
      </c>
      <c r="AE30" s="626"/>
      <c r="AF30" s="626"/>
      <c r="AG30" s="626"/>
      <c r="AH30" s="626"/>
      <c r="AI30" s="626"/>
      <c r="AJ30" s="626"/>
      <c r="AK30" s="626"/>
      <c r="AL30" s="627">
        <v>0.1</v>
      </c>
      <c r="AM30" s="628"/>
      <c r="AN30" s="628"/>
      <c r="AO30" s="629"/>
      <c r="AP30" s="670" t="s">
        <v>306</v>
      </c>
      <c r="AQ30" s="671"/>
      <c r="AR30" s="671"/>
      <c r="AS30" s="671"/>
      <c r="AT30" s="676" t="s">
        <v>307</v>
      </c>
      <c r="AU30" s="210"/>
      <c r="AV30" s="210"/>
      <c r="AW30" s="210"/>
      <c r="AX30" s="608" t="s">
        <v>183</v>
      </c>
      <c r="AY30" s="609"/>
      <c r="AZ30" s="609"/>
      <c r="BA30" s="609"/>
      <c r="BB30" s="609"/>
      <c r="BC30" s="609"/>
      <c r="BD30" s="609"/>
      <c r="BE30" s="609"/>
      <c r="BF30" s="610"/>
      <c r="BG30" s="682">
        <v>99.1</v>
      </c>
      <c r="BH30" s="683"/>
      <c r="BI30" s="683"/>
      <c r="BJ30" s="683"/>
      <c r="BK30" s="683"/>
      <c r="BL30" s="683"/>
      <c r="BM30" s="617">
        <v>96.1</v>
      </c>
      <c r="BN30" s="683"/>
      <c r="BO30" s="683"/>
      <c r="BP30" s="683"/>
      <c r="BQ30" s="684"/>
      <c r="BR30" s="682">
        <v>99.2</v>
      </c>
      <c r="BS30" s="683"/>
      <c r="BT30" s="683"/>
      <c r="BU30" s="683"/>
      <c r="BV30" s="683"/>
      <c r="BW30" s="683"/>
      <c r="BX30" s="617">
        <v>96.3</v>
      </c>
      <c r="BY30" s="683"/>
      <c r="BZ30" s="683"/>
      <c r="CA30" s="683"/>
      <c r="CB30" s="684"/>
      <c r="CD30" s="687"/>
      <c r="CE30" s="688"/>
      <c r="CF30" s="637" t="s">
        <v>308</v>
      </c>
      <c r="CG30" s="638"/>
      <c r="CH30" s="638"/>
      <c r="CI30" s="638"/>
      <c r="CJ30" s="638"/>
      <c r="CK30" s="638"/>
      <c r="CL30" s="638"/>
      <c r="CM30" s="638"/>
      <c r="CN30" s="638"/>
      <c r="CO30" s="638"/>
      <c r="CP30" s="638"/>
      <c r="CQ30" s="639"/>
      <c r="CR30" s="622">
        <v>381821</v>
      </c>
      <c r="CS30" s="623"/>
      <c r="CT30" s="623"/>
      <c r="CU30" s="623"/>
      <c r="CV30" s="623"/>
      <c r="CW30" s="623"/>
      <c r="CX30" s="623"/>
      <c r="CY30" s="624"/>
      <c r="CZ30" s="627">
        <v>7.4</v>
      </c>
      <c r="DA30" s="658"/>
      <c r="DB30" s="658"/>
      <c r="DC30" s="660"/>
      <c r="DD30" s="631">
        <v>378118</v>
      </c>
      <c r="DE30" s="623"/>
      <c r="DF30" s="623"/>
      <c r="DG30" s="623"/>
      <c r="DH30" s="623"/>
      <c r="DI30" s="623"/>
      <c r="DJ30" s="623"/>
      <c r="DK30" s="624"/>
      <c r="DL30" s="631">
        <v>378118</v>
      </c>
      <c r="DM30" s="623"/>
      <c r="DN30" s="623"/>
      <c r="DO30" s="623"/>
      <c r="DP30" s="623"/>
      <c r="DQ30" s="623"/>
      <c r="DR30" s="623"/>
      <c r="DS30" s="623"/>
      <c r="DT30" s="623"/>
      <c r="DU30" s="623"/>
      <c r="DV30" s="624"/>
      <c r="DW30" s="627">
        <v>12.4</v>
      </c>
      <c r="DX30" s="658"/>
      <c r="DY30" s="658"/>
      <c r="DZ30" s="658"/>
      <c r="EA30" s="658"/>
      <c r="EB30" s="658"/>
      <c r="EC30" s="659"/>
    </row>
    <row r="31" spans="2:133" ht="11.25" customHeight="1" x14ac:dyDescent="0.15">
      <c r="B31" s="619" t="s">
        <v>309</v>
      </c>
      <c r="C31" s="620"/>
      <c r="D31" s="620"/>
      <c r="E31" s="620"/>
      <c r="F31" s="620"/>
      <c r="G31" s="620"/>
      <c r="H31" s="620"/>
      <c r="I31" s="620"/>
      <c r="J31" s="620"/>
      <c r="K31" s="620"/>
      <c r="L31" s="620"/>
      <c r="M31" s="620"/>
      <c r="N31" s="620"/>
      <c r="O31" s="620"/>
      <c r="P31" s="620"/>
      <c r="Q31" s="621"/>
      <c r="R31" s="622">
        <v>173425</v>
      </c>
      <c r="S31" s="623"/>
      <c r="T31" s="623"/>
      <c r="U31" s="623"/>
      <c r="V31" s="623"/>
      <c r="W31" s="623"/>
      <c r="X31" s="623"/>
      <c r="Y31" s="624"/>
      <c r="Z31" s="625">
        <v>3.2</v>
      </c>
      <c r="AA31" s="625"/>
      <c r="AB31" s="625"/>
      <c r="AC31" s="625"/>
      <c r="AD31" s="626" t="s">
        <v>231</v>
      </c>
      <c r="AE31" s="626"/>
      <c r="AF31" s="626"/>
      <c r="AG31" s="626"/>
      <c r="AH31" s="626"/>
      <c r="AI31" s="626"/>
      <c r="AJ31" s="626"/>
      <c r="AK31" s="626"/>
      <c r="AL31" s="627" t="s">
        <v>231</v>
      </c>
      <c r="AM31" s="628"/>
      <c r="AN31" s="628"/>
      <c r="AO31" s="629"/>
      <c r="AP31" s="672"/>
      <c r="AQ31" s="673"/>
      <c r="AR31" s="673"/>
      <c r="AS31" s="673"/>
      <c r="AT31" s="677"/>
      <c r="AU31" s="209" t="s">
        <v>310</v>
      </c>
      <c r="AV31" s="209"/>
      <c r="AW31" s="209"/>
      <c r="AX31" s="619" t="s">
        <v>311</v>
      </c>
      <c r="AY31" s="620"/>
      <c r="AZ31" s="620"/>
      <c r="BA31" s="620"/>
      <c r="BB31" s="620"/>
      <c r="BC31" s="620"/>
      <c r="BD31" s="620"/>
      <c r="BE31" s="620"/>
      <c r="BF31" s="621"/>
      <c r="BG31" s="679">
        <v>99</v>
      </c>
      <c r="BH31" s="646"/>
      <c r="BI31" s="646"/>
      <c r="BJ31" s="646"/>
      <c r="BK31" s="646"/>
      <c r="BL31" s="646"/>
      <c r="BM31" s="628">
        <v>96.6</v>
      </c>
      <c r="BN31" s="680"/>
      <c r="BO31" s="680"/>
      <c r="BP31" s="680"/>
      <c r="BQ31" s="681"/>
      <c r="BR31" s="679">
        <v>99.2</v>
      </c>
      <c r="BS31" s="646"/>
      <c r="BT31" s="646"/>
      <c r="BU31" s="646"/>
      <c r="BV31" s="646"/>
      <c r="BW31" s="646"/>
      <c r="BX31" s="628">
        <v>97</v>
      </c>
      <c r="BY31" s="680"/>
      <c r="BZ31" s="680"/>
      <c r="CA31" s="680"/>
      <c r="CB31" s="681"/>
      <c r="CD31" s="687"/>
      <c r="CE31" s="688"/>
      <c r="CF31" s="637" t="s">
        <v>312</v>
      </c>
      <c r="CG31" s="638"/>
      <c r="CH31" s="638"/>
      <c r="CI31" s="638"/>
      <c r="CJ31" s="638"/>
      <c r="CK31" s="638"/>
      <c r="CL31" s="638"/>
      <c r="CM31" s="638"/>
      <c r="CN31" s="638"/>
      <c r="CO31" s="638"/>
      <c r="CP31" s="638"/>
      <c r="CQ31" s="639"/>
      <c r="CR31" s="622">
        <v>41148</v>
      </c>
      <c r="CS31" s="646"/>
      <c r="CT31" s="646"/>
      <c r="CU31" s="646"/>
      <c r="CV31" s="646"/>
      <c r="CW31" s="646"/>
      <c r="CX31" s="646"/>
      <c r="CY31" s="647"/>
      <c r="CZ31" s="627">
        <v>0.8</v>
      </c>
      <c r="DA31" s="658"/>
      <c r="DB31" s="658"/>
      <c r="DC31" s="660"/>
      <c r="DD31" s="631">
        <v>41148</v>
      </c>
      <c r="DE31" s="646"/>
      <c r="DF31" s="646"/>
      <c r="DG31" s="646"/>
      <c r="DH31" s="646"/>
      <c r="DI31" s="646"/>
      <c r="DJ31" s="646"/>
      <c r="DK31" s="647"/>
      <c r="DL31" s="631">
        <v>41148</v>
      </c>
      <c r="DM31" s="646"/>
      <c r="DN31" s="646"/>
      <c r="DO31" s="646"/>
      <c r="DP31" s="646"/>
      <c r="DQ31" s="646"/>
      <c r="DR31" s="646"/>
      <c r="DS31" s="646"/>
      <c r="DT31" s="646"/>
      <c r="DU31" s="646"/>
      <c r="DV31" s="647"/>
      <c r="DW31" s="627">
        <v>1.3</v>
      </c>
      <c r="DX31" s="658"/>
      <c r="DY31" s="658"/>
      <c r="DZ31" s="658"/>
      <c r="EA31" s="658"/>
      <c r="EB31" s="658"/>
      <c r="EC31" s="659"/>
    </row>
    <row r="32" spans="2:133" ht="11.25" customHeight="1" x14ac:dyDescent="0.15">
      <c r="B32" s="619" t="s">
        <v>313</v>
      </c>
      <c r="C32" s="620"/>
      <c r="D32" s="620"/>
      <c r="E32" s="620"/>
      <c r="F32" s="620"/>
      <c r="G32" s="620"/>
      <c r="H32" s="620"/>
      <c r="I32" s="620"/>
      <c r="J32" s="620"/>
      <c r="K32" s="620"/>
      <c r="L32" s="620"/>
      <c r="M32" s="620"/>
      <c r="N32" s="620"/>
      <c r="O32" s="620"/>
      <c r="P32" s="620"/>
      <c r="Q32" s="621"/>
      <c r="R32" s="622">
        <v>349620</v>
      </c>
      <c r="S32" s="623"/>
      <c r="T32" s="623"/>
      <c r="U32" s="623"/>
      <c r="V32" s="623"/>
      <c r="W32" s="623"/>
      <c r="X32" s="623"/>
      <c r="Y32" s="624"/>
      <c r="Z32" s="625">
        <v>6.5</v>
      </c>
      <c r="AA32" s="625"/>
      <c r="AB32" s="625"/>
      <c r="AC32" s="625"/>
      <c r="AD32" s="626" t="s">
        <v>242</v>
      </c>
      <c r="AE32" s="626"/>
      <c r="AF32" s="626"/>
      <c r="AG32" s="626"/>
      <c r="AH32" s="626"/>
      <c r="AI32" s="626"/>
      <c r="AJ32" s="626"/>
      <c r="AK32" s="626"/>
      <c r="AL32" s="627" t="s">
        <v>242</v>
      </c>
      <c r="AM32" s="628"/>
      <c r="AN32" s="628"/>
      <c r="AO32" s="629"/>
      <c r="AP32" s="674"/>
      <c r="AQ32" s="675"/>
      <c r="AR32" s="675"/>
      <c r="AS32" s="675"/>
      <c r="AT32" s="678"/>
      <c r="AU32" s="211"/>
      <c r="AV32" s="211"/>
      <c r="AW32" s="211"/>
      <c r="AX32" s="667" t="s">
        <v>314</v>
      </c>
      <c r="AY32" s="668"/>
      <c r="AZ32" s="668"/>
      <c r="BA32" s="668"/>
      <c r="BB32" s="668"/>
      <c r="BC32" s="668"/>
      <c r="BD32" s="668"/>
      <c r="BE32" s="668"/>
      <c r="BF32" s="669"/>
      <c r="BG32" s="691">
        <v>98.9</v>
      </c>
      <c r="BH32" s="692"/>
      <c r="BI32" s="692"/>
      <c r="BJ32" s="692"/>
      <c r="BK32" s="692"/>
      <c r="BL32" s="692"/>
      <c r="BM32" s="693">
        <v>94.6</v>
      </c>
      <c r="BN32" s="692"/>
      <c r="BO32" s="692"/>
      <c r="BP32" s="692"/>
      <c r="BQ32" s="694"/>
      <c r="BR32" s="691">
        <v>99</v>
      </c>
      <c r="BS32" s="692"/>
      <c r="BT32" s="692"/>
      <c r="BU32" s="692"/>
      <c r="BV32" s="692"/>
      <c r="BW32" s="692"/>
      <c r="BX32" s="693">
        <v>94.9</v>
      </c>
      <c r="BY32" s="692"/>
      <c r="BZ32" s="692"/>
      <c r="CA32" s="692"/>
      <c r="CB32" s="694"/>
      <c r="CD32" s="689"/>
      <c r="CE32" s="690"/>
      <c r="CF32" s="637" t="s">
        <v>315</v>
      </c>
      <c r="CG32" s="638"/>
      <c r="CH32" s="638"/>
      <c r="CI32" s="638"/>
      <c r="CJ32" s="638"/>
      <c r="CK32" s="638"/>
      <c r="CL32" s="638"/>
      <c r="CM32" s="638"/>
      <c r="CN32" s="638"/>
      <c r="CO32" s="638"/>
      <c r="CP32" s="638"/>
      <c r="CQ32" s="639"/>
      <c r="CR32" s="622" t="s">
        <v>231</v>
      </c>
      <c r="CS32" s="623"/>
      <c r="CT32" s="623"/>
      <c r="CU32" s="623"/>
      <c r="CV32" s="623"/>
      <c r="CW32" s="623"/>
      <c r="CX32" s="623"/>
      <c r="CY32" s="624"/>
      <c r="CZ32" s="627" t="s">
        <v>242</v>
      </c>
      <c r="DA32" s="658"/>
      <c r="DB32" s="658"/>
      <c r="DC32" s="660"/>
      <c r="DD32" s="631" t="s">
        <v>231</v>
      </c>
      <c r="DE32" s="623"/>
      <c r="DF32" s="623"/>
      <c r="DG32" s="623"/>
      <c r="DH32" s="623"/>
      <c r="DI32" s="623"/>
      <c r="DJ32" s="623"/>
      <c r="DK32" s="624"/>
      <c r="DL32" s="631" t="s">
        <v>231</v>
      </c>
      <c r="DM32" s="623"/>
      <c r="DN32" s="623"/>
      <c r="DO32" s="623"/>
      <c r="DP32" s="623"/>
      <c r="DQ32" s="623"/>
      <c r="DR32" s="623"/>
      <c r="DS32" s="623"/>
      <c r="DT32" s="623"/>
      <c r="DU32" s="623"/>
      <c r="DV32" s="624"/>
      <c r="DW32" s="627" t="s">
        <v>231</v>
      </c>
      <c r="DX32" s="658"/>
      <c r="DY32" s="658"/>
      <c r="DZ32" s="658"/>
      <c r="EA32" s="658"/>
      <c r="EB32" s="658"/>
      <c r="EC32" s="659"/>
    </row>
    <row r="33" spans="2:133" ht="11.25" customHeight="1" x14ac:dyDescent="0.15">
      <c r="B33" s="619" t="s">
        <v>316</v>
      </c>
      <c r="C33" s="620"/>
      <c r="D33" s="620"/>
      <c r="E33" s="620"/>
      <c r="F33" s="620"/>
      <c r="G33" s="620"/>
      <c r="H33" s="620"/>
      <c r="I33" s="620"/>
      <c r="J33" s="620"/>
      <c r="K33" s="620"/>
      <c r="L33" s="620"/>
      <c r="M33" s="620"/>
      <c r="N33" s="620"/>
      <c r="O33" s="620"/>
      <c r="P33" s="620"/>
      <c r="Q33" s="621"/>
      <c r="R33" s="622">
        <v>248809</v>
      </c>
      <c r="S33" s="623"/>
      <c r="T33" s="623"/>
      <c r="U33" s="623"/>
      <c r="V33" s="623"/>
      <c r="W33" s="623"/>
      <c r="X33" s="623"/>
      <c r="Y33" s="624"/>
      <c r="Z33" s="625">
        <v>4.5999999999999996</v>
      </c>
      <c r="AA33" s="625"/>
      <c r="AB33" s="625"/>
      <c r="AC33" s="625"/>
      <c r="AD33" s="626" t="s">
        <v>231</v>
      </c>
      <c r="AE33" s="626"/>
      <c r="AF33" s="626"/>
      <c r="AG33" s="626"/>
      <c r="AH33" s="626"/>
      <c r="AI33" s="626"/>
      <c r="AJ33" s="626"/>
      <c r="AK33" s="626"/>
      <c r="AL33" s="627" t="s">
        <v>231</v>
      </c>
      <c r="AM33" s="628"/>
      <c r="AN33" s="628"/>
      <c r="AO33" s="629"/>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7" t="s">
        <v>317</v>
      </c>
      <c r="CE33" s="638"/>
      <c r="CF33" s="638"/>
      <c r="CG33" s="638"/>
      <c r="CH33" s="638"/>
      <c r="CI33" s="638"/>
      <c r="CJ33" s="638"/>
      <c r="CK33" s="638"/>
      <c r="CL33" s="638"/>
      <c r="CM33" s="638"/>
      <c r="CN33" s="638"/>
      <c r="CO33" s="638"/>
      <c r="CP33" s="638"/>
      <c r="CQ33" s="639"/>
      <c r="CR33" s="622">
        <v>2900728</v>
      </c>
      <c r="CS33" s="646"/>
      <c r="CT33" s="646"/>
      <c r="CU33" s="646"/>
      <c r="CV33" s="646"/>
      <c r="CW33" s="646"/>
      <c r="CX33" s="646"/>
      <c r="CY33" s="647"/>
      <c r="CZ33" s="627">
        <v>56.5</v>
      </c>
      <c r="DA33" s="658"/>
      <c r="DB33" s="658"/>
      <c r="DC33" s="660"/>
      <c r="DD33" s="631">
        <v>1880236</v>
      </c>
      <c r="DE33" s="646"/>
      <c r="DF33" s="646"/>
      <c r="DG33" s="646"/>
      <c r="DH33" s="646"/>
      <c r="DI33" s="646"/>
      <c r="DJ33" s="646"/>
      <c r="DK33" s="647"/>
      <c r="DL33" s="631">
        <v>1543000</v>
      </c>
      <c r="DM33" s="646"/>
      <c r="DN33" s="646"/>
      <c r="DO33" s="646"/>
      <c r="DP33" s="646"/>
      <c r="DQ33" s="646"/>
      <c r="DR33" s="646"/>
      <c r="DS33" s="646"/>
      <c r="DT33" s="646"/>
      <c r="DU33" s="646"/>
      <c r="DV33" s="647"/>
      <c r="DW33" s="627">
        <v>50.6</v>
      </c>
      <c r="DX33" s="658"/>
      <c r="DY33" s="658"/>
      <c r="DZ33" s="658"/>
      <c r="EA33" s="658"/>
      <c r="EB33" s="658"/>
      <c r="EC33" s="659"/>
    </row>
    <row r="34" spans="2:133" ht="11.25" customHeight="1" x14ac:dyDescent="0.15">
      <c r="B34" s="619" t="s">
        <v>318</v>
      </c>
      <c r="C34" s="620"/>
      <c r="D34" s="620"/>
      <c r="E34" s="620"/>
      <c r="F34" s="620"/>
      <c r="G34" s="620"/>
      <c r="H34" s="620"/>
      <c r="I34" s="620"/>
      <c r="J34" s="620"/>
      <c r="K34" s="620"/>
      <c r="L34" s="620"/>
      <c r="M34" s="620"/>
      <c r="N34" s="620"/>
      <c r="O34" s="620"/>
      <c r="P34" s="620"/>
      <c r="Q34" s="621"/>
      <c r="R34" s="622">
        <v>599247</v>
      </c>
      <c r="S34" s="623"/>
      <c r="T34" s="623"/>
      <c r="U34" s="623"/>
      <c r="V34" s="623"/>
      <c r="W34" s="623"/>
      <c r="X34" s="623"/>
      <c r="Y34" s="624"/>
      <c r="Z34" s="625">
        <v>11.1</v>
      </c>
      <c r="AA34" s="625"/>
      <c r="AB34" s="625"/>
      <c r="AC34" s="625"/>
      <c r="AD34" s="626">
        <v>4453</v>
      </c>
      <c r="AE34" s="626"/>
      <c r="AF34" s="626"/>
      <c r="AG34" s="626"/>
      <c r="AH34" s="626"/>
      <c r="AI34" s="626"/>
      <c r="AJ34" s="626"/>
      <c r="AK34" s="626"/>
      <c r="AL34" s="627">
        <v>0.2</v>
      </c>
      <c r="AM34" s="628"/>
      <c r="AN34" s="628"/>
      <c r="AO34" s="629"/>
      <c r="AP34" s="214"/>
      <c r="AQ34" s="601" t="s">
        <v>319</v>
      </c>
      <c r="AR34" s="602"/>
      <c r="AS34" s="602"/>
      <c r="AT34" s="602"/>
      <c r="AU34" s="602"/>
      <c r="AV34" s="602"/>
      <c r="AW34" s="602"/>
      <c r="AX34" s="602"/>
      <c r="AY34" s="602"/>
      <c r="AZ34" s="602"/>
      <c r="BA34" s="602"/>
      <c r="BB34" s="602"/>
      <c r="BC34" s="602"/>
      <c r="BD34" s="602"/>
      <c r="BE34" s="602"/>
      <c r="BF34" s="603"/>
      <c r="BG34" s="601" t="s">
        <v>320</v>
      </c>
      <c r="BH34" s="602"/>
      <c r="BI34" s="602"/>
      <c r="BJ34" s="602"/>
      <c r="BK34" s="602"/>
      <c r="BL34" s="602"/>
      <c r="BM34" s="602"/>
      <c r="BN34" s="602"/>
      <c r="BO34" s="602"/>
      <c r="BP34" s="602"/>
      <c r="BQ34" s="602"/>
      <c r="BR34" s="602"/>
      <c r="BS34" s="602"/>
      <c r="BT34" s="602"/>
      <c r="BU34" s="602"/>
      <c r="BV34" s="602"/>
      <c r="BW34" s="602"/>
      <c r="BX34" s="602"/>
      <c r="BY34" s="602"/>
      <c r="BZ34" s="602"/>
      <c r="CA34" s="602"/>
      <c r="CB34" s="603"/>
      <c r="CD34" s="637" t="s">
        <v>321</v>
      </c>
      <c r="CE34" s="638"/>
      <c r="CF34" s="638"/>
      <c r="CG34" s="638"/>
      <c r="CH34" s="638"/>
      <c r="CI34" s="638"/>
      <c r="CJ34" s="638"/>
      <c r="CK34" s="638"/>
      <c r="CL34" s="638"/>
      <c r="CM34" s="638"/>
      <c r="CN34" s="638"/>
      <c r="CO34" s="638"/>
      <c r="CP34" s="638"/>
      <c r="CQ34" s="639"/>
      <c r="CR34" s="622">
        <v>749457</v>
      </c>
      <c r="CS34" s="623"/>
      <c r="CT34" s="623"/>
      <c r="CU34" s="623"/>
      <c r="CV34" s="623"/>
      <c r="CW34" s="623"/>
      <c r="CX34" s="623"/>
      <c r="CY34" s="624"/>
      <c r="CZ34" s="627">
        <v>14.6</v>
      </c>
      <c r="DA34" s="658"/>
      <c r="DB34" s="658"/>
      <c r="DC34" s="660"/>
      <c r="DD34" s="631">
        <v>509438</v>
      </c>
      <c r="DE34" s="623"/>
      <c r="DF34" s="623"/>
      <c r="DG34" s="623"/>
      <c r="DH34" s="623"/>
      <c r="DI34" s="623"/>
      <c r="DJ34" s="623"/>
      <c r="DK34" s="624"/>
      <c r="DL34" s="631">
        <v>457649</v>
      </c>
      <c r="DM34" s="623"/>
      <c r="DN34" s="623"/>
      <c r="DO34" s="623"/>
      <c r="DP34" s="623"/>
      <c r="DQ34" s="623"/>
      <c r="DR34" s="623"/>
      <c r="DS34" s="623"/>
      <c r="DT34" s="623"/>
      <c r="DU34" s="623"/>
      <c r="DV34" s="624"/>
      <c r="DW34" s="627">
        <v>15</v>
      </c>
      <c r="DX34" s="658"/>
      <c r="DY34" s="658"/>
      <c r="DZ34" s="658"/>
      <c r="EA34" s="658"/>
      <c r="EB34" s="658"/>
      <c r="EC34" s="659"/>
    </row>
    <row r="35" spans="2:133" ht="11.25" customHeight="1" x14ac:dyDescent="0.15">
      <c r="B35" s="619" t="s">
        <v>322</v>
      </c>
      <c r="C35" s="620"/>
      <c r="D35" s="620"/>
      <c r="E35" s="620"/>
      <c r="F35" s="620"/>
      <c r="G35" s="620"/>
      <c r="H35" s="620"/>
      <c r="I35" s="620"/>
      <c r="J35" s="620"/>
      <c r="K35" s="620"/>
      <c r="L35" s="620"/>
      <c r="M35" s="620"/>
      <c r="N35" s="620"/>
      <c r="O35" s="620"/>
      <c r="P35" s="620"/>
      <c r="Q35" s="621"/>
      <c r="R35" s="622">
        <v>309600</v>
      </c>
      <c r="S35" s="623"/>
      <c r="T35" s="623"/>
      <c r="U35" s="623"/>
      <c r="V35" s="623"/>
      <c r="W35" s="623"/>
      <c r="X35" s="623"/>
      <c r="Y35" s="624"/>
      <c r="Z35" s="625">
        <v>5.7</v>
      </c>
      <c r="AA35" s="625"/>
      <c r="AB35" s="625"/>
      <c r="AC35" s="625"/>
      <c r="AD35" s="626" t="s">
        <v>242</v>
      </c>
      <c r="AE35" s="626"/>
      <c r="AF35" s="626"/>
      <c r="AG35" s="626"/>
      <c r="AH35" s="626"/>
      <c r="AI35" s="626"/>
      <c r="AJ35" s="626"/>
      <c r="AK35" s="626"/>
      <c r="AL35" s="627" t="s">
        <v>231</v>
      </c>
      <c r="AM35" s="628"/>
      <c r="AN35" s="628"/>
      <c r="AO35" s="629"/>
      <c r="AP35" s="214"/>
      <c r="AQ35" s="695" t="s">
        <v>323</v>
      </c>
      <c r="AR35" s="696"/>
      <c r="AS35" s="696"/>
      <c r="AT35" s="696"/>
      <c r="AU35" s="696"/>
      <c r="AV35" s="696"/>
      <c r="AW35" s="696"/>
      <c r="AX35" s="696"/>
      <c r="AY35" s="697"/>
      <c r="AZ35" s="611">
        <v>697437</v>
      </c>
      <c r="BA35" s="612"/>
      <c r="BB35" s="612"/>
      <c r="BC35" s="612"/>
      <c r="BD35" s="612"/>
      <c r="BE35" s="612"/>
      <c r="BF35" s="698"/>
      <c r="BG35" s="633" t="s">
        <v>324</v>
      </c>
      <c r="BH35" s="634"/>
      <c r="BI35" s="634"/>
      <c r="BJ35" s="634"/>
      <c r="BK35" s="634"/>
      <c r="BL35" s="634"/>
      <c r="BM35" s="634"/>
      <c r="BN35" s="634"/>
      <c r="BO35" s="634"/>
      <c r="BP35" s="634"/>
      <c r="BQ35" s="634"/>
      <c r="BR35" s="634"/>
      <c r="BS35" s="634"/>
      <c r="BT35" s="634"/>
      <c r="BU35" s="635"/>
      <c r="BV35" s="611">
        <v>73987</v>
      </c>
      <c r="BW35" s="612"/>
      <c r="BX35" s="612"/>
      <c r="BY35" s="612"/>
      <c r="BZ35" s="612"/>
      <c r="CA35" s="612"/>
      <c r="CB35" s="698"/>
      <c r="CD35" s="637" t="s">
        <v>325</v>
      </c>
      <c r="CE35" s="638"/>
      <c r="CF35" s="638"/>
      <c r="CG35" s="638"/>
      <c r="CH35" s="638"/>
      <c r="CI35" s="638"/>
      <c r="CJ35" s="638"/>
      <c r="CK35" s="638"/>
      <c r="CL35" s="638"/>
      <c r="CM35" s="638"/>
      <c r="CN35" s="638"/>
      <c r="CO35" s="638"/>
      <c r="CP35" s="638"/>
      <c r="CQ35" s="639"/>
      <c r="CR35" s="622">
        <v>145303</v>
      </c>
      <c r="CS35" s="646"/>
      <c r="CT35" s="646"/>
      <c r="CU35" s="646"/>
      <c r="CV35" s="646"/>
      <c r="CW35" s="646"/>
      <c r="CX35" s="646"/>
      <c r="CY35" s="647"/>
      <c r="CZ35" s="627">
        <v>2.8</v>
      </c>
      <c r="DA35" s="658"/>
      <c r="DB35" s="658"/>
      <c r="DC35" s="660"/>
      <c r="DD35" s="631">
        <v>129143</v>
      </c>
      <c r="DE35" s="646"/>
      <c r="DF35" s="646"/>
      <c r="DG35" s="646"/>
      <c r="DH35" s="646"/>
      <c r="DI35" s="646"/>
      <c r="DJ35" s="646"/>
      <c r="DK35" s="647"/>
      <c r="DL35" s="631">
        <v>85979</v>
      </c>
      <c r="DM35" s="646"/>
      <c r="DN35" s="646"/>
      <c r="DO35" s="646"/>
      <c r="DP35" s="646"/>
      <c r="DQ35" s="646"/>
      <c r="DR35" s="646"/>
      <c r="DS35" s="646"/>
      <c r="DT35" s="646"/>
      <c r="DU35" s="646"/>
      <c r="DV35" s="647"/>
      <c r="DW35" s="627">
        <v>2.8</v>
      </c>
      <c r="DX35" s="658"/>
      <c r="DY35" s="658"/>
      <c r="DZ35" s="658"/>
      <c r="EA35" s="658"/>
      <c r="EB35" s="658"/>
      <c r="EC35" s="659"/>
    </row>
    <row r="36" spans="2:133" ht="11.25" customHeight="1" x14ac:dyDescent="0.15">
      <c r="B36" s="619" t="s">
        <v>326</v>
      </c>
      <c r="C36" s="620"/>
      <c r="D36" s="620"/>
      <c r="E36" s="620"/>
      <c r="F36" s="620"/>
      <c r="G36" s="620"/>
      <c r="H36" s="620"/>
      <c r="I36" s="620"/>
      <c r="J36" s="620"/>
      <c r="K36" s="620"/>
      <c r="L36" s="620"/>
      <c r="M36" s="620"/>
      <c r="N36" s="620"/>
      <c r="O36" s="620"/>
      <c r="P36" s="620"/>
      <c r="Q36" s="621"/>
      <c r="R36" s="622" t="s">
        <v>231</v>
      </c>
      <c r="S36" s="623"/>
      <c r="T36" s="623"/>
      <c r="U36" s="623"/>
      <c r="V36" s="623"/>
      <c r="W36" s="623"/>
      <c r="X36" s="623"/>
      <c r="Y36" s="624"/>
      <c r="Z36" s="625" t="s">
        <v>242</v>
      </c>
      <c r="AA36" s="625"/>
      <c r="AB36" s="625"/>
      <c r="AC36" s="625"/>
      <c r="AD36" s="626" t="s">
        <v>242</v>
      </c>
      <c r="AE36" s="626"/>
      <c r="AF36" s="626"/>
      <c r="AG36" s="626"/>
      <c r="AH36" s="626"/>
      <c r="AI36" s="626"/>
      <c r="AJ36" s="626"/>
      <c r="AK36" s="626"/>
      <c r="AL36" s="627" t="s">
        <v>231</v>
      </c>
      <c r="AM36" s="628"/>
      <c r="AN36" s="628"/>
      <c r="AO36" s="629"/>
      <c r="AQ36" s="699" t="s">
        <v>327</v>
      </c>
      <c r="AR36" s="700"/>
      <c r="AS36" s="700"/>
      <c r="AT36" s="700"/>
      <c r="AU36" s="700"/>
      <c r="AV36" s="700"/>
      <c r="AW36" s="700"/>
      <c r="AX36" s="700"/>
      <c r="AY36" s="701"/>
      <c r="AZ36" s="622">
        <v>249869</v>
      </c>
      <c r="BA36" s="623"/>
      <c r="BB36" s="623"/>
      <c r="BC36" s="623"/>
      <c r="BD36" s="646"/>
      <c r="BE36" s="646"/>
      <c r="BF36" s="681"/>
      <c r="BG36" s="637" t="s">
        <v>328</v>
      </c>
      <c r="BH36" s="638"/>
      <c r="BI36" s="638"/>
      <c r="BJ36" s="638"/>
      <c r="BK36" s="638"/>
      <c r="BL36" s="638"/>
      <c r="BM36" s="638"/>
      <c r="BN36" s="638"/>
      <c r="BO36" s="638"/>
      <c r="BP36" s="638"/>
      <c r="BQ36" s="638"/>
      <c r="BR36" s="638"/>
      <c r="BS36" s="638"/>
      <c r="BT36" s="638"/>
      <c r="BU36" s="639"/>
      <c r="BV36" s="622">
        <v>69902</v>
      </c>
      <c r="BW36" s="623"/>
      <c r="BX36" s="623"/>
      <c r="BY36" s="623"/>
      <c r="BZ36" s="623"/>
      <c r="CA36" s="623"/>
      <c r="CB36" s="632"/>
      <c r="CD36" s="637" t="s">
        <v>329</v>
      </c>
      <c r="CE36" s="638"/>
      <c r="CF36" s="638"/>
      <c r="CG36" s="638"/>
      <c r="CH36" s="638"/>
      <c r="CI36" s="638"/>
      <c r="CJ36" s="638"/>
      <c r="CK36" s="638"/>
      <c r="CL36" s="638"/>
      <c r="CM36" s="638"/>
      <c r="CN36" s="638"/>
      <c r="CO36" s="638"/>
      <c r="CP36" s="638"/>
      <c r="CQ36" s="639"/>
      <c r="CR36" s="622">
        <v>522089</v>
      </c>
      <c r="CS36" s="623"/>
      <c r="CT36" s="623"/>
      <c r="CU36" s="623"/>
      <c r="CV36" s="623"/>
      <c r="CW36" s="623"/>
      <c r="CX36" s="623"/>
      <c r="CY36" s="624"/>
      <c r="CZ36" s="627">
        <v>10.199999999999999</v>
      </c>
      <c r="DA36" s="658"/>
      <c r="DB36" s="658"/>
      <c r="DC36" s="660"/>
      <c r="DD36" s="631">
        <v>446248</v>
      </c>
      <c r="DE36" s="623"/>
      <c r="DF36" s="623"/>
      <c r="DG36" s="623"/>
      <c r="DH36" s="623"/>
      <c r="DI36" s="623"/>
      <c r="DJ36" s="623"/>
      <c r="DK36" s="624"/>
      <c r="DL36" s="631">
        <v>376281</v>
      </c>
      <c r="DM36" s="623"/>
      <c r="DN36" s="623"/>
      <c r="DO36" s="623"/>
      <c r="DP36" s="623"/>
      <c r="DQ36" s="623"/>
      <c r="DR36" s="623"/>
      <c r="DS36" s="623"/>
      <c r="DT36" s="623"/>
      <c r="DU36" s="623"/>
      <c r="DV36" s="624"/>
      <c r="DW36" s="627">
        <v>12.3</v>
      </c>
      <c r="DX36" s="658"/>
      <c r="DY36" s="658"/>
      <c r="DZ36" s="658"/>
      <c r="EA36" s="658"/>
      <c r="EB36" s="658"/>
      <c r="EC36" s="659"/>
    </row>
    <row r="37" spans="2:133" ht="11.25" customHeight="1" x14ac:dyDescent="0.15">
      <c r="B37" s="619" t="s">
        <v>330</v>
      </c>
      <c r="C37" s="620"/>
      <c r="D37" s="620"/>
      <c r="E37" s="620"/>
      <c r="F37" s="620"/>
      <c r="G37" s="620"/>
      <c r="H37" s="620"/>
      <c r="I37" s="620"/>
      <c r="J37" s="620"/>
      <c r="K37" s="620"/>
      <c r="L37" s="620"/>
      <c r="M37" s="620"/>
      <c r="N37" s="620"/>
      <c r="O37" s="620"/>
      <c r="P37" s="620"/>
      <c r="Q37" s="621"/>
      <c r="R37" s="622">
        <v>149100</v>
      </c>
      <c r="S37" s="623"/>
      <c r="T37" s="623"/>
      <c r="U37" s="623"/>
      <c r="V37" s="623"/>
      <c r="W37" s="623"/>
      <c r="X37" s="623"/>
      <c r="Y37" s="624"/>
      <c r="Z37" s="625">
        <v>2.8</v>
      </c>
      <c r="AA37" s="625"/>
      <c r="AB37" s="625"/>
      <c r="AC37" s="625"/>
      <c r="AD37" s="626" t="s">
        <v>242</v>
      </c>
      <c r="AE37" s="626"/>
      <c r="AF37" s="626"/>
      <c r="AG37" s="626"/>
      <c r="AH37" s="626"/>
      <c r="AI37" s="626"/>
      <c r="AJ37" s="626"/>
      <c r="AK37" s="626"/>
      <c r="AL37" s="627" t="s">
        <v>231</v>
      </c>
      <c r="AM37" s="628"/>
      <c r="AN37" s="628"/>
      <c r="AO37" s="629"/>
      <c r="AQ37" s="699" t="s">
        <v>331</v>
      </c>
      <c r="AR37" s="700"/>
      <c r="AS37" s="700"/>
      <c r="AT37" s="700"/>
      <c r="AU37" s="700"/>
      <c r="AV37" s="700"/>
      <c r="AW37" s="700"/>
      <c r="AX37" s="700"/>
      <c r="AY37" s="701"/>
      <c r="AZ37" s="622">
        <v>944</v>
      </c>
      <c r="BA37" s="623"/>
      <c r="BB37" s="623"/>
      <c r="BC37" s="623"/>
      <c r="BD37" s="646"/>
      <c r="BE37" s="646"/>
      <c r="BF37" s="681"/>
      <c r="BG37" s="637" t="s">
        <v>332</v>
      </c>
      <c r="BH37" s="638"/>
      <c r="BI37" s="638"/>
      <c r="BJ37" s="638"/>
      <c r="BK37" s="638"/>
      <c r="BL37" s="638"/>
      <c r="BM37" s="638"/>
      <c r="BN37" s="638"/>
      <c r="BO37" s="638"/>
      <c r="BP37" s="638"/>
      <c r="BQ37" s="638"/>
      <c r="BR37" s="638"/>
      <c r="BS37" s="638"/>
      <c r="BT37" s="638"/>
      <c r="BU37" s="639"/>
      <c r="BV37" s="622">
        <v>1411</v>
      </c>
      <c r="BW37" s="623"/>
      <c r="BX37" s="623"/>
      <c r="BY37" s="623"/>
      <c r="BZ37" s="623"/>
      <c r="CA37" s="623"/>
      <c r="CB37" s="632"/>
      <c r="CD37" s="637" t="s">
        <v>333</v>
      </c>
      <c r="CE37" s="638"/>
      <c r="CF37" s="638"/>
      <c r="CG37" s="638"/>
      <c r="CH37" s="638"/>
      <c r="CI37" s="638"/>
      <c r="CJ37" s="638"/>
      <c r="CK37" s="638"/>
      <c r="CL37" s="638"/>
      <c r="CM37" s="638"/>
      <c r="CN37" s="638"/>
      <c r="CO37" s="638"/>
      <c r="CP37" s="638"/>
      <c r="CQ37" s="639"/>
      <c r="CR37" s="622">
        <v>86457</v>
      </c>
      <c r="CS37" s="646"/>
      <c r="CT37" s="646"/>
      <c r="CU37" s="646"/>
      <c r="CV37" s="646"/>
      <c r="CW37" s="646"/>
      <c r="CX37" s="646"/>
      <c r="CY37" s="647"/>
      <c r="CZ37" s="627">
        <v>1.7</v>
      </c>
      <c r="DA37" s="658"/>
      <c r="DB37" s="658"/>
      <c r="DC37" s="660"/>
      <c r="DD37" s="631">
        <v>86457</v>
      </c>
      <c r="DE37" s="646"/>
      <c r="DF37" s="646"/>
      <c r="DG37" s="646"/>
      <c r="DH37" s="646"/>
      <c r="DI37" s="646"/>
      <c r="DJ37" s="646"/>
      <c r="DK37" s="647"/>
      <c r="DL37" s="631">
        <v>79652</v>
      </c>
      <c r="DM37" s="646"/>
      <c r="DN37" s="646"/>
      <c r="DO37" s="646"/>
      <c r="DP37" s="646"/>
      <c r="DQ37" s="646"/>
      <c r="DR37" s="646"/>
      <c r="DS37" s="646"/>
      <c r="DT37" s="646"/>
      <c r="DU37" s="646"/>
      <c r="DV37" s="647"/>
      <c r="DW37" s="627">
        <v>2.6</v>
      </c>
      <c r="DX37" s="658"/>
      <c r="DY37" s="658"/>
      <c r="DZ37" s="658"/>
      <c r="EA37" s="658"/>
      <c r="EB37" s="658"/>
      <c r="EC37" s="659"/>
    </row>
    <row r="38" spans="2:133" ht="11.25" customHeight="1" x14ac:dyDescent="0.15">
      <c r="B38" s="667" t="s">
        <v>334</v>
      </c>
      <c r="C38" s="668"/>
      <c r="D38" s="668"/>
      <c r="E38" s="668"/>
      <c r="F38" s="668"/>
      <c r="G38" s="668"/>
      <c r="H38" s="668"/>
      <c r="I38" s="668"/>
      <c r="J38" s="668"/>
      <c r="K38" s="668"/>
      <c r="L38" s="668"/>
      <c r="M38" s="668"/>
      <c r="N38" s="668"/>
      <c r="O38" s="668"/>
      <c r="P38" s="668"/>
      <c r="Q38" s="669"/>
      <c r="R38" s="702">
        <v>5409990</v>
      </c>
      <c r="S38" s="703"/>
      <c r="T38" s="703"/>
      <c r="U38" s="703"/>
      <c r="V38" s="703"/>
      <c r="W38" s="703"/>
      <c r="X38" s="703"/>
      <c r="Y38" s="704"/>
      <c r="Z38" s="705">
        <v>100</v>
      </c>
      <c r="AA38" s="705"/>
      <c r="AB38" s="705"/>
      <c r="AC38" s="705"/>
      <c r="AD38" s="706">
        <v>2899296</v>
      </c>
      <c r="AE38" s="706"/>
      <c r="AF38" s="706"/>
      <c r="AG38" s="706"/>
      <c r="AH38" s="706"/>
      <c r="AI38" s="706"/>
      <c r="AJ38" s="706"/>
      <c r="AK38" s="706"/>
      <c r="AL38" s="707">
        <v>100</v>
      </c>
      <c r="AM38" s="693"/>
      <c r="AN38" s="693"/>
      <c r="AO38" s="708"/>
      <c r="AQ38" s="699" t="s">
        <v>335</v>
      </c>
      <c r="AR38" s="700"/>
      <c r="AS38" s="700"/>
      <c r="AT38" s="700"/>
      <c r="AU38" s="700"/>
      <c r="AV38" s="700"/>
      <c r="AW38" s="700"/>
      <c r="AX38" s="700"/>
      <c r="AY38" s="701"/>
      <c r="AZ38" s="622" t="s">
        <v>231</v>
      </c>
      <c r="BA38" s="623"/>
      <c r="BB38" s="623"/>
      <c r="BC38" s="623"/>
      <c r="BD38" s="646"/>
      <c r="BE38" s="646"/>
      <c r="BF38" s="681"/>
      <c r="BG38" s="637" t="s">
        <v>336</v>
      </c>
      <c r="BH38" s="638"/>
      <c r="BI38" s="638"/>
      <c r="BJ38" s="638"/>
      <c r="BK38" s="638"/>
      <c r="BL38" s="638"/>
      <c r="BM38" s="638"/>
      <c r="BN38" s="638"/>
      <c r="BO38" s="638"/>
      <c r="BP38" s="638"/>
      <c r="BQ38" s="638"/>
      <c r="BR38" s="638"/>
      <c r="BS38" s="638"/>
      <c r="BT38" s="638"/>
      <c r="BU38" s="639"/>
      <c r="BV38" s="622">
        <v>2416</v>
      </c>
      <c r="BW38" s="623"/>
      <c r="BX38" s="623"/>
      <c r="BY38" s="623"/>
      <c r="BZ38" s="623"/>
      <c r="CA38" s="623"/>
      <c r="CB38" s="632"/>
      <c r="CD38" s="637" t="s">
        <v>337</v>
      </c>
      <c r="CE38" s="638"/>
      <c r="CF38" s="638"/>
      <c r="CG38" s="638"/>
      <c r="CH38" s="638"/>
      <c r="CI38" s="638"/>
      <c r="CJ38" s="638"/>
      <c r="CK38" s="638"/>
      <c r="CL38" s="638"/>
      <c r="CM38" s="638"/>
      <c r="CN38" s="638"/>
      <c r="CO38" s="638"/>
      <c r="CP38" s="638"/>
      <c r="CQ38" s="639"/>
      <c r="CR38" s="622">
        <v>696493</v>
      </c>
      <c r="CS38" s="623"/>
      <c r="CT38" s="623"/>
      <c r="CU38" s="623"/>
      <c r="CV38" s="623"/>
      <c r="CW38" s="623"/>
      <c r="CX38" s="623"/>
      <c r="CY38" s="624"/>
      <c r="CZ38" s="627">
        <v>13.6</v>
      </c>
      <c r="DA38" s="658"/>
      <c r="DB38" s="658"/>
      <c r="DC38" s="660"/>
      <c r="DD38" s="631">
        <v>627456</v>
      </c>
      <c r="DE38" s="623"/>
      <c r="DF38" s="623"/>
      <c r="DG38" s="623"/>
      <c r="DH38" s="623"/>
      <c r="DI38" s="623"/>
      <c r="DJ38" s="623"/>
      <c r="DK38" s="624"/>
      <c r="DL38" s="631">
        <v>623091</v>
      </c>
      <c r="DM38" s="623"/>
      <c r="DN38" s="623"/>
      <c r="DO38" s="623"/>
      <c r="DP38" s="623"/>
      <c r="DQ38" s="623"/>
      <c r="DR38" s="623"/>
      <c r="DS38" s="623"/>
      <c r="DT38" s="623"/>
      <c r="DU38" s="623"/>
      <c r="DV38" s="624"/>
      <c r="DW38" s="627">
        <v>20.399999999999999</v>
      </c>
      <c r="DX38" s="658"/>
      <c r="DY38" s="658"/>
      <c r="DZ38" s="658"/>
      <c r="EA38" s="658"/>
      <c r="EB38" s="658"/>
      <c r="EC38" s="659"/>
    </row>
    <row r="39" spans="2:133" ht="11.25" customHeight="1" x14ac:dyDescent="0.15">
      <c r="AQ39" s="699" t="s">
        <v>338</v>
      </c>
      <c r="AR39" s="700"/>
      <c r="AS39" s="700"/>
      <c r="AT39" s="700"/>
      <c r="AU39" s="700"/>
      <c r="AV39" s="700"/>
      <c r="AW39" s="700"/>
      <c r="AX39" s="700"/>
      <c r="AY39" s="701"/>
      <c r="AZ39" s="622" t="s">
        <v>132</v>
      </c>
      <c r="BA39" s="623"/>
      <c r="BB39" s="623"/>
      <c r="BC39" s="623"/>
      <c r="BD39" s="646"/>
      <c r="BE39" s="646"/>
      <c r="BF39" s="681"/>
      <c r="BG39" s="713" t="s">
        <v>339</v>
      </c>
      <c r="BH39" s="714"/>
      <c r="BI39" s="714"/>
      <c r="BJ39" s="714"/>
      <c r="BK39" s="714"/>
      <c r="BL39" s="215"/>
      <c r="BM39" s="638" t="s">
        <v>340</v>
      </c>
      <c r="BN39" s="638"/>
      <c r="BO39" s="638"/>
      <c r="BP39" s="638"/>
      <c r="BQ39" s="638"/>
      <c r="BR39" s="638"/>
      <c r="BS39" s="638"/>
      <c r="BT39" s="638"/>
      <c r="BU39" s="639"/>
      <c r="BV39" s="622">
        <v>93</v>
      </c>
      <c r="BW39" s="623"/>
      <c r="BX39" s="623"/>
      <c r="BY39" s="623"/>
      <c r="BZ39" s="623"/>
      <c r="CA39" s="623"/>
      <c r="CB39" s="632"/>
      <c r="CD39" s="637" t="s">
        <v>341</v>
      </c>
      <c r="CE39" s="638"/>
      <c r="CF39" s="638"/>
      <c r="CG39" s="638"/>
      <c r="CH39" s="638"/>
      <c r="CI39" s="638"/>
      <c r="CJ39" s="638"/>
      <c r="CK39" s="638"/>
      <c r="CL39" s="638"/>
      <c r="CM39" s="638"/>
      <c r="CN39" s="638"/>
      <c r="CO39" s="638"/>
      <c r="CP39" s="638"/>
      <c r="CQ39" s="639"/>
      <c r="CR39" s="622">
        <v>228170</v>
      </c>
      <c r="CS39" s="646"/>
      <c r="CT39" s="646"/>
      <c r="CU39" s="646"/>
      <c r="CV39" s="646"/>
      <c r="CW39" s="646"/>
      <c r="CX39" s="646"/>
      <c r="CY39" s="647"/>
      <c r="CZ39" s="627">
        <v>4.4000000000000004</v>
      </c>
      <c r="DA39" s="658"/>
      <c r="DB39" s="658"/>
      <c r="DC39" s="660"/>
      <c r="DD39" s="631">
        <v>167951</v>
      </c>
      <c r="DE39" s="646"/>
      <c r="DF39" s="646"/>
      <c r="DG39" s="646"/>
      <c r="DH39" s="646"/>
      <c r="DI39" s="646"/>
      <c r="DJ39" s="646"/>
      <c r="DK39" s="647"/>
      <c r="DL39" s="631" t="s">
        <v>242</v>
      </c>
      <c r="DM39" s="646"/>
      <c r="DN39" s="646"/>
      <c r="DO39" s="646"/>
      <c r="DP39" s="646"/>
      <c r="DQ39" s="646"/>
      <c r="DR39" s="646"/>
      <c r="DS39" s="646"/>
      <c r="DT39" s="646"/>
      <c r="DU39" s="646"/>
      <c r="DV39" s="647"/>
      <c r="DW39" s="627" t="s">
        <v>231</v>
      </c>
      <c r="DX39" s="658"/>
      <c r="DY39" s="658"/>
      <c r="DZ39" s="658"/>
      <c r="EA39" s="658"/>
      <c r="EB39" s="658"/>
      <c r="EC39" s="659"/>
    </row>
    <row r="40" spans="2:133" ht="11.25" customHeight="1" x14ac:dyDescent="0.15">
      <c r="AQ40" s="699" t="s">
        <v>342</v>
      </c>
      <c r="AR40" s="700"/>
      <c r="AS40" s="700"/>
      <c r="AT40" s="700"/>
      <c r="AU40" s="700"/>
      <c r="AV40" s="700"/>
      <c r="AW40" s="700"/>
      <c r="AX40" s="700"/>
      <c r="AY40" s="701"/>
      <c r="AZ40" s="622">
        <v>93437</v>
      </c>
      <c r="BA40" s="623"/>
      <c r="BB40" s="623"/>
      <c r="BC40" s="623"/>
      <c r="BD40" s="646"/>
      <c r="BE40" s="646"/>
      <c r="BF40" s="681"/>
      <c r="BG40" s="713"/>
      <c r="BH40" s="714"/>
      <c r="BI40" s="714"/>
      <c r="BJ40" s="714"/>
      <c r="BK40" s="714"/>
      <c r="BL40" s="215"/>
      <c r="BM40" s="638" t="s">
        <v>343</v>
      </c>
      <c r="BN40" s="638"/>
      <c r="BO40" s="638"/>
      <c r="BP40" s="638"/>
      <c r="BQ40" s="638"/>
      <c r="BR40" s="638"/>
      <c r="BS40" s="638"/>
      <c r="BT40" s="638"/>
      <c r="BU40" s="639"/>
      <c r="BV40" s="622">
        <v>134</v>
      </c>
      <c r="BW40" s="623"/>
      <c r="BX40" s="623"/>
      <c r="BY40" s="623"/>
      <c r="BZ40" s="623"/>
      <c r="CA40" s="623"/>
      <c r="CB40" s="632"/>
      <c r="CD40" s="637" t="s">
        <v>344</v>
      </c>
      <c r="CE40" s="638"/>
      <c r="CF40" s="638"/>
      <c r="CG40" s="638"/>
      <c r="CH40" s="638"/>
      <c r="CI40" s="638"/>
      <c r="CJ40" s="638"/>
      <c r="CK40" s="638"/>
      <c r="CL40" s="638"/>
      <c r="CM40" s="638"/>
      <c r="CN40" s="638"/>
      <c r="CO40" s="638"/>
      <c r="CP40" s="638"/>
      <c r="CQ40" s="639"/>
      <c r="CR40" s="622">
        <v>559216</v>
      </c>
      <c r="CS40" s="623"/>
      <c r="CT40" s="623"/>
      <c r="CU40" s="623"/>
      <c r="CV40" s="623"/>
      <c r="CW40" s="623"/>
      <c r="CX40" s="623"/>
      <c r="CY40" s="624"/>
      <c r="CZ40" s="627">
        <v>10.9</v>
      </c>
      <c r="DA40" s="658"/>
      <c r="DB40" s="658"/>
      <c r="DC40" s="660"/>
      <c r="DD40" s="631" t="s">
        <v>242</v>
      </c>
      <c r="DE40" s="623"/>
      <c r="DF40" s="623"/>
      <c r="DG40" s="623"/>
      <c r="DH40" s="623"/>
      <c r="DI40" s="623"/>
      <c r="DJ40" s="623"/>
      <c r="DK40" s="624"/>
      <c r="DL40" s="631" t="s">
        <v>231</v>
      </c>
      <c r="DM40" s="623"/>
      <c r="DN40" s="623"/>
      <c r="DO40" s="623"/>
      <c r="DP40" s="623"/>
      <c r="DQ40" s="623"/>
      <c r="DR40" s="623"/>
      <c r="DS40" s="623"/>
      <c r="DT40" s="623"/>
      <c r="DU40" s="623"/>
      <c r="DV40" s="624"/>
      <c r="DW40" s="627" t="s">
        <v>231</v>
      </c>
      <c r="DX40" s="658"/>
      <c r="DY40" s="658"/>
      <c r="DZ40" s="658"/>
      <c r="EA40" s="658"/>
      <c r="EB40" s="658"/>
      <c r="EC40" s="659"/>
    </row>
    <row r="41" spans="2:133" ht="11.25" customHeight="1" x14ac:dyDescent="0.15">
      <c r="AQ41" s="709" t="s">
        <v>345</v>
      </c>
      <c r="AR41" s="710"/>
      <c r="AS41" s="710"/>
      <c r="AT41" s="710"/>
      <c r="AU41" s="710"/>
      <c r="AV41" s="710"/>
      <c r="AW41" s="710"/>
      <c r="AX41" s="710"/>
      <c r="AY41" s="711"/>
      <c r="AZ41" s="702">
        <v>353187</v>
      </c>
      <c r="BA41" s="703"/>
      <c r="BB41" s="703"/>
      <c r="BC41" s="703"/>
      <c r="BD41" s="692"/>
      <c r="BE41" s="692"/>
      <c r="BF41" s="694"/>
      <c r="BG41" s="715"/>
      <c r="BH41" s="716"/>
      <c r="BI41" s="716"/>
      <c r="BJ41" s="716"/>
      <c r="BK41" s="716"/>
      <c r="BL41" s="216"/>
      <c r="BM41" s="649" t="s">
        <v>346</v>
      </c>
      <c r="BN41" s="649"/>
      <c r="BO41" s="649"/>
      <c r="BP41" s="649"/>
      <c r="BQ41" s="649"/>
      <c r="BR41" s="649"/>
      <c r="BS41" s="649"/>
      <c r="BT41" s="649"/>
      <c r="BU41" s="650"/>
      <c r="BV41" s="702">
        <v>357</v>
      </c>
      <c r="BW41" s="703"/>
      <c r="BX41" s="703"/>
      <c r="BY41" s="703"/>
      <c r="BZ41" s="703"/>
      <c r="CA41" s="703"/>
      <c r="CB41" s="712"/>
      <c r="CD41" s="637" t="s">
        <v>347</v>
      </c>
      <c r="CE41" s="638"/>
      <c r="CF41" s="638"/>
      <c r="CG41" s="638"/>
      <c r="CH41" s="638"/>
      <c r="CI41" s="638"/>
      <c r="CJ41" s="638"/>
      <c r="CK41" s="638"/>
      <c r="CL41" s="638"/>
      <c r="CM41" s="638"/>
      <c r="CN41" s="638"/>
      <c r="CO41" s="638"/>
      <c r="CP41" s="638"/>
      <c r="CQ41" s="639"/>
      <c r="CR41" s="622" t="s">
        <v>132</v>
      </c>
      <c r="CS41" s="646"/>
      <c r="CT41" s="646"/>
      <c r="CU41" s="646"/>
      <c r="CV41" s="646"/>
      <c r="CW41" s="646"/>
      <c r="CX41" s="646"/>
      <c r="CY41" s="647"/>
      <c r="CZ41" s="627" t="s">
        <v>231</v>
      </c>
      <c r="DA41" s="658"/>
      <c r="DB41" s="658"/>
      <c r="DC41" s="660"/>
      <c r="DD41" s="631" t="s">
        <v>231</v>
      </c>
      <c r="DE41" s="646"/>
      <c r="DF41" s="646"/>
      <c r="DG41" s="646"/>
      <c r="DH41" s="646"/>
      <c r="DI41" s="646"/>
      <c r="DJ41" s="646"/>
      <c r="DK41" s="647"/>
      <c r="DL41" s="717"/>
      <c r="DM41" s="718"/>
      <c r="DN41" s="718"/>
      <c r="DO41" s="718"/>
      <c r="DP41" s="718"/>
      <c r="DQ41" s="718"/>
      <c r="DR41" s="718"/>
      <c r="DS41" s="718"/>
      <c r="DT41" s="718"/>
      <c r="DU41" s="718"/>
      <c r="DV41" s="719"/>
      <c r="DW41" s="720"/>
      <c r="DX41" s="721"/>
      <c r="DY41" s="721"/>
      <c r="DZ41" s="721"/>
      <c r="EA41" s="721"/>
      <c r="EB41" s="721"/>
      <c r="EC41" s="722"/>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9" t="s">
        <v>349</v>
      </c>
      <c r="CE42" s="620"/>
      <c r="CF42" s="620"/>
      <c r="CG42" s="620"/>
      <c r="CH42" s="620"/>
      <c r="CI42" s="620"/>
      <c r="CJ42" s="620"/>
      <c r="CK42" s="620"/>
      <c r="CL42" s="620"/>
      <c r="CM42" s="620"/>
      <c r="CN42" s="620"/>
      <c r="CO42" s="620"/>
      <c r="CP42" s="620"/>
      <c r="CQ42" s="621"/>
      <c r="CR42" s="622">
        <v>495981</v>
      </c>
      <c r="CS42" s="623"/>
      <c r="CT42" s="623"/>
      <c r="CU42" s="623"/>
      <c r="CV42" s="623"/>
      <c r="CW42" s="623"/>
      <c r="CX42" s="623"/>
      <c r="CY42" s="624"/>
      <c r="CZ42" s="627">
        <v>9.6999999999999993</v>
      </c>
      <c r="DA42" s="628"/>
      <c r="DB42" s="628"/>
      <c r="DC42" s="723"/>
      <c r="DD42" s="631">
        <v>91179</v>
      </c>
      <c r="DE42" s="623"/>
      <c r="DF42" s="623"/>
      <c r="DG42" s="623"/>
      <c r="DH42" s="623"/>
      <c r="DI42" s="623"/>
      <c r="DJ42" s="623"/>
      <c r="DK42" s="624"/>
      <c r="DL42" s="717"/>
      <c r="DM42" s="718"/>
      <c r="DN42" s="718"/>
      <c r="DO42" s="718"/>
      <c r="DP42" s="718"/>
      <c r="DQ42" s="718"/>
      <c r="DR42" s="718"/>
      <c r="DS42" s="718"/>
      <c r="DT42" s="718"/>
      <c r="DU42" s="718"/>
      <c r="DV42" s="719"/>
      <c r="DW42" s="720"/>
      <c r="DX42" s="721"/>
      <c r="DY42" s="721"/>
      <c r="DZ42" s="721"/>
      <c r="EA42" s="721"/>
      <c r="EB42" s="721"/>
      <c r="EC42" s="722"/>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9" t="s">
        <v>351</v>
      </c>
      <c r="CE43" s="620"/>
      <c r="CF43" s="620"/>
      <c r="CG43" s="620"/>
      <c r="CH43" s="620"/>
      <c r="CI43" s="620"/>
      <c r="CJ43" s="620"/>
      <c r="CK43" s="620"/>
      <c r="CL43" s="620"/>
      <c r="CM43" s="620"/>
      <c r="CN43" s="620"/>
      <c r="CO43" s="620"/>
      <c r="CP43" s="620"/>
      <c r="CQ43" s="621"/>
      <c r="CR43" s="622">
        <v>17656</v>
      </c>
      <c r="CS43" s="646"/>
      <c r="CT43" s="646"/>
      <c r="CU43" s="646"/>
      <c r="CV43" s="646"/>
      <c r="CW43" s="646"/>
      <c r="CX43" s="646"/>
      <c r="CY43" s="647"/>
      <c r="CZ43" s="627">
        <v>0.3</v>
      </c>
      <c r="DA43" s="658"/>
      <c r="DB43" s="658"/>
      <c r="DC43" s="660"/>
      <c r="DD43" s="631">
        <v>17656</v>
      </c>
      <c r="DE43" s="646"/>
      <c r="DF43" s="646"/>
      <c r="DG43" s="646"/>
      <c r="DH43" s="646"/>
      <c r="DI43" s="646"/>
      <c r="DJ43" s="646"/>
      <c r="DK43" s="647"/>
      <c r="DL43" s="717"/>
      <c r="DM43" s="718"/>
      <c r="DN43" s="718"/>
      <c r="DO43" s="718"/>
      <c r="DP43" s="718"/>
      <c r="DQ43" s="718"/>
      <c r="DR43" s="718"/>
      <c r="DS43" s="718"/>
      <c r="DT43" s="718"/>
      <c r="DU43" s="718"/>
      <c r="DV43" s="719"/>
      <c r="DW43" s="720"/>
      <c r="DX43" s="721"/>
      <c r="DY43" s="721"/>
      <c r="DZ43" s="721"/>
      <c r="EA43" s="721"/>
      <c r="EB43" s="721"/>
      <c r="EC43" s="722"/>
    </row>
    <row r="44" spans="2:133" ht="11.25" customHeight="1" x14ac:dyDescent="0.15">
      <c r="B44" s="220" t="s">
        <v>352</v>
      </c>
      <c r="CD44" s="734" t="s">
        <v>304</v>
      </c>
      <c r="CE44" s="735"/>
      <c r="CF44" s="619" t="s">
        <v>353</v>
      </c>
      <c r="CG44" s="620"/>
      <c r="CH44" s="620"/>
      <c r="CI44" s="620"/>
      <c r="CJ44" s="620"/>
      <c r="CK44" s="620"/>
      <c r="CL44" s="620"/>
      <c r="CM44" s="620"/>
      <c r="CN44" s="620"/>
      <c r="CO44" s="620"/>
      <c r="CP44" s="620"/>
      <c r="CQ44" s="621"/>
      <c r="CR44" s="622">
        <v>495981</v>
      </c>
      <c r="CS44" s="623"/>
      <c r="CT44" s="623"/>
      <c r="CU44" s="623"/>
      <c r="CV44" s="623"/>
      <c r="CW44" s="623"/>
      <c r="CX44" s="623"/>
      <c r="CY44" s="624"/>
      <c r="CZ44" s="627">
        <v>9.6999999999999993</v>
      </c>
      <c r="DA44" s="628"/>
      <c r="DB44" s="628"/>
      <c r="DC44" s="723"/>
      <c r="DD44" s="631">
        <v>91179</v>
      </c>
      <c r="DE44" s="623"/>
      <c r="DF44" s="623"/>
      <c r="DG44" s="623"/>
      <c r="DH44" s="623"/>
      <c r="DI44" s="623"/>
      <c r="DJ44" s="623"/>
      <c r="DK44" s="624"/>
      <c r="DL44" s="717"/>
      <c r="DM44" s="718"/>
      <c r="DN44" s="718"/>
      <c r="DO44" s="718"/>
      <c r="DP44" s="718"/>
      <c r="DQ44" s="718"/>
      <c r="DR44" s="718"/>
      <c r="DS44" s="718"/>
      <c r="DT44" s="718"/>
      <c r="DU44" s="718"/>
      <c r="DV44" s="719"/>
      <c r="DW44" s="720"/>
      <c r="DX44" s="721"/>
      <c r="DY44" s="721"/>
      <c r="DZ44" s="721"/>
      <c r="EA44" s="721"/>
      <c r="EB44" s="721"/>
      <c r="EC44" s="722"/>
    </row>
    <row r="45" spans="2:133" ht="11.25" customHeight="1" x14ac:dyDescent="0.15">
      <c r="CD45" s="736"/>
      <c r="CE45" s="737"/>
      <c r="CF45" s="619" t="s">
        <v>354</v>
      </c>
      <c r="CG45" s="620"/>
      <c r="CH45" s="620"/>
      <c r="CI45" s="620"/>
      <c r="CJ45" s="620"/>
      <c r="CK45" s="620"/>
      <c r="CL45" s="620"/>
      <c r="CM45" s="620"/>
      <c r="CN45" s="620"/>
      <c r="CO45" s="620"/>
      <c r="CP45" s="620"/>
      <c r="CQ45" s="621"/>
      <c r="CR45" s="622">
        <v>320345</v>
      </c>
      <c r="CS45" s="646"/>
      <c r="CT45" s="646"/>
      <c r="CU45" s="646"/>
      <c r="CV45" s="646"/>
      <c r="CW45" s="646"/>
      <c r="CX45" s="646"/>
      <c r="CY45" s="647"/>
      <c r="CZ45" s="627">
        <v>6.2</v>
      </c>
      <c r="DA45" s="658"/>
      <c r="DB45" s="658"/>
      <c r="DC45" s="660"/>
      <c r="DD45" s="631">
        <v>38331</v>
      </c>
      <c r="DE45" s="646"/>
      <c r="DF45" s="646"/>
      <c r="DG45" s="646"/>
      <c r="DH45" s="646"/>
      <c r="DI45" s="646"/>
      <c r="DJ45" s="646"/>
      <c r="DK45" s="647"/>
      <c r="DL45" s="717"/>
      <c r="DM45" s="718"/>
      <c r="DN45" s="718"/>
      <c r="DO45" s="718"/>
      <c r="DP45" s="718"/>
      <c r="DQ45" s="718"/>
      <c r="DR45" s="718"/>
      <c r="DS45" s="718"/>
      <c r="DT45" s="718"/>
      <c r="DU45" s="718"/>
      <c r="DV45" s="719"/>
      <c r="DW45" s="720"/>
      <c r="DX45" s="721"/>
      <c r="DY45" s="721"/>
      <c r="DZ45" s="721"/>
      <c r="EA45" s="721"/>
      <c r="EB45" s="721"/>
      <c r="EC45" s="722"/>
    </row>
    <row r="46" spans="2:133" ht="11.25" customHeight="1" x14ac:dyDescent="0.15">
      <c r="CD46" s="736"/>
      <c r="CE46" s="737"/>
      <c r="CF46" s="619" t="s">
        <v>355</v>
      </c>
      <c r="CG46" s="620"/>
      <c r="CH46" s="620"/>
      <c r="CI46" s="620"/>
      <c r="CJ46" s="620"/>
      <c r="CK46" s="620"/>
      <c r="CL46" s="620"/>
      <c r="CM46" s="620"/>
      <c r="CN46" s="620"/>
      <c r="CO46" s="620"/>
      <c r="CP46" s="620"/>
      <c r="CQ46" s="621"/>
      <c r="CR46" s="622">
        <v>167302</v>
      </c>
      <c r="CS46" s="623"/>
      <c r="CT46" s="623"/>
      <c r="CU46" s="623"/>
      <c r="CV46" s="623"/>
      <c r="CW46" s="623"/>
      <c r="CX46" s="623"/>
      <c r="CY46" s="624"/>
      <c r="CZ46" s="627">
        <v>3.3</v>
      </c>
      <c r="DA46" s="628"/>
      <c r="DB46" s="628"/>
      <c r="DC46" s="723"/>
      <c r="DD46" s="631">
        <v>51014</v>
      </c>
      <c r="DE46" s="623"/>
      <c r="DF46" s="623"/>
      <c r="DG46" s="623"/>
      <c r="DH46" s="623"/>
      <c r="DI46" s="623"/>
      <c r="DJ46" s="623"/>
      <c r="DK46" s="624"/>
      <c r="DL46" s="717"/>
      <c r="DM46" s="718"/>
      <c r="DN46" s="718"/>
      <c r="DO46" s="718"/>
      <c r="DP46" s="718"/>
      <c r="DQ46" s="718"/>
      <c r="DR46" s="718"/>
      <c r="DS46" s="718"/>
      <c r="DT46" s="718"/>
      <c r="DU46" s="718"/>
      <c r="DV46" s="719"/>
      <c r="DW46" s="720"/>
      <c r="DX46" s="721"/>
      <c r="DY46" s="721"/>
      <c r="DZ46" s="721"/>
      <c r="EA46" s="721"/>
      <c r="EB46" s="721"/>
      <c r="EC46" s="722"/>
    </row>
    <row r="47" spans="2:133" ht="11.25" customHeight="1" x14ac:dyDescent="0.15">
      <c r="CD47" s="736"/>
      <c r="CE47" s="737"/>
      <c r="CF47" s="619" t="s">
        <v>356</v>
      </c>
      <c r="CG47" s="620"/>
      <c r="CH47" s="620"/>
      <c r="CI47" s="620"/>
      <c r="CJ47" s="620"/>
      <c r="CK47" s="620"/>
      <c r="CL47" s="620"/>
      <c r="CM47" s="620"/>
      <c r="CN47" s="620"/>
      <c r="CO47" s="620"/>
      <c r="CP47" s="620"/>
      <c r="CQ47" s="621"/>
      <c r="CR47" s="622" t="s">
        <v>231</v>
      </c>
      <c r="CS47" s="646"/>
      <c r="CT47" s="646"/>
      <c r="CU47" s="646"/>
      <c r="CV47" s="646"/>
      <c r="CW47" s="646"/>
      <c r="CX47" s="646"/>
      <c r="CY47" s="647"/>
      <c r="CZ47" s="627" t="s">
        <v>242</v>
      </c>
      <c r="DA47" s="658"/>
      <c r="DB47" s="658"/>
      <c r="DC47" s="660"/>
      <c r="DD47" s="631" t="s">
        <v>132</v>
      </c>
      <c r="DE47" s="646"/>
      <c r="DF47" s="646"/>
      <c r="DG47" s="646"/>
      <c r="DH47" s="646"/>
      <c r="DI47" s="646"/>
      <c r="DJ47" s="646"/>
      <c r="DK47" s="647"/>
      <c r="DL47" s="717"/>
      <c r="DM47" s="718"/>
      <c r="DN47" s="718"/>
      <c r="DO47" s="718"/>
      <c r="DP47" s="718"/>
      <c r="DQ47" s="718"/>
      <c r="DR47" s="718"/>
      <c r="DS47" s="718"/>
      <c r="DT47" s="718"/>
      <c r="DU47" s="718"/>
      <c r="DV47" s="719"/>
      <c r="DW47" s="720"/>
      <c r="DX47" s="721"/>
      <c r="DY47" s="721"/>
      <c r="DZ47" s="721"/>
      <c r="EA47" s="721"/>
      <c r="EB47" s="721"/>
      <c r="EC47" s="722"/>
    </row>
    <row r="48" spans="2:133" x14ac:dyDescent="0.15">
      <c r="CD48" s="738"/>
      <c r="CE48" s="739"/>
      <c r="CF48" s="619" t="s">
        <v>357</v>
      </c>
      <c r="CG48" s="620"/>
      <c r="CH48" s="620"/>
      <c r="CI48" s="620"/>
      <c r="CJ48" s="620"/>
      <c r="CK48" s="620"/>
      <c r="CL48" s="620"/>
      <c r="CM48" s="620"/>
      <c r="CN48" s="620"/>
      <c r="CO48" s="620"/>
      <c r="CP48" s="620"/>
      <c r="CQ48" s="621"/>
      <c r="CR48" s="622" t="s">
        <v>231</v>
      </c>
      <c r="CS48" s="623"/>
      <c r="CT48" s="623"/>
      <c r="CU48" s="623"/>
      <c r="CV48" s="623"/>
      <c r="CW48" s="623"/>
      <c r="CX48" s="623"/>
      <c r="CY48" s="624"/>
      <c r="CZ48" s="627" t="s">
        <v>242</v>
      </c>
      <c r="DA48" s="628"/>
      <c r="DB48" s="628"/>
      <c r="DC48" s="723"/>
      <c r="DD48" s="631" t="s">
        <v>242</v>
      </c>
      <c r="DE48" s="623"/>
      <c r="DF48" s="623"/>
      <c r="DG48" s="623"/>
      <c r="DH48" s="623"/>
      <c r="DI48" s="623"/>
      <c r="DJ48" s="623"/>
      <c r="DK48" s="624"/>
      <c r="DL48" s="717"/>
      <c r="DM48" s="718"/>
      <c r="DN48" s="718"/>
      <c r="DO48" s="718"/>
      <c r="DP48" s="718"/>
      <c r="DQ48" s="718"/>
      <c r="DR48" s="718"/>
      <c r="DS48" s="718"/>
      <c r="DT48" s="718"/>
      <c r="DU48" s="718"/>
      <c r="DV48" s="719"/>
      <c r="DW48" s="720"/>
      <c r="DX48" s="721"/>
      <c r="DY48" s="721"/>
      <c r="DZ48" s="721"/>
      <c r="EA48" s="721"/>
      <c r="EB48" s="721"/>
      <c r="EC48" s="722"/>
    </row>
    <row r="49" spans="82:133" ht="11.25" customHeight="1" x14ac:dyDescent="0.15">
      <c r="CD49" s="667" t="s">
        <v>358</v>
      </c>
      <c r="CE49" s="668"/>
      <c r="CF49" s="668"/>
      <c r="CG49" s="668"/>
      <c r="CH49" s="668"/>
      <c r="CI49" s="668"/>
      <c r="CJ49" s="668"/>
      <c r="CK49" s="668"/>
      <c r="CL49" s="668"/>
      <c r="CM49" s="668"/>
      <c r="CN49" s="668"/>
      <c r="CO49" s="668"/>
      <c r="CP49" s="668"/>
      <c r="CQ49" s="669"/>
      <c r="CR49" s="702">
        <v>5135523</v>
      </c>
      <c r="CS49" s="692"/>
      <c r="CT49" s="692"/>
      <c r="CU49" s="692"/>
      <c r="CV49" s="692"/>
      <c r="CW49" s="692"/>
      <c r="CX49" s="692"/>
      <c r="CY49" s="724"/>
      <c r="CZ49" s="707">
        <v>100</v>
      </c>
      <c r="DA49" s="725"/>
      <c r="DB49" s="725"/>
      <c r="DC49" s="726"/>
      <c r="DD49" s="727">
        <v>3351401</v>
      </c>
      <c r="DE49" s="692"/>
      <c r="DF49" s="692"/>
      <c r="DG49" s="692"/>
      <c r="DH49" s="692"/>
      <c r="DI49" s="692"/>
      <c r="DJ49" s="692"/>
      <c r="DK49" s="724"/>
      <c r="DL49" s="728"/>
      <c r="DM49" s="729"/>
      <c r="DN49" s="729"/>
      <c r="DO49" s="729"/>
      <c r="DP49" s="729"/>
      <c r="DQ49" s="729"/>
      <c r="DR49" s="729"/>
      <c r="DS49" s="729"/>
      <c r="DT49" s="729"/>
      <c r="DU49" s="729"/>
      <c r="DV49" s="730"/>
      <c r="DW49" s="731"/>
      <c r="DX49" s="732"/>
      <c r="DY49" s="732"/>
      <c r="DZ49" s="732"/>
      <c r="EA49" s="732"/>
      <c r="EB49" s="732"/>
      <c r="EC49" s="733"/>
    </row>
    <row r="50" spans="82:133" hidden="1" x14ac:dyDescent="0.15"/>
    <row r="51" spans="82:133" hidden="1" x14ac:dyDescent="0.15"/>
    <row r="52" spans="82:133" hidden="1" x14ac:dyDescent="0.15"/>
    <row r="53" spans="82:133" hidden="1" x14ac:dyDescent="0.15"/>
  </sheetData>
  <sheetProtection algorithmName="SHA-512" hashValue="QbYIg5nWXalo3GXxLBumQZveXZ3ljbQaCg6VE0S6kN6S7EXoh+0wO3nR1Y6zgOM67jVU4W9OHqJcQ24IXtfkXg==" saltValue="oCEyNRo1X+ffKEioN1Wh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4" customWidth="1"/>
    <col min="131" max="131" width="1.625" style="264" customWidth="1"/>
    <col min="132" max="16384" width="9" style="264"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9" t="s">
        <v>360</v>
      </c>
      <c r="DK2" s="770"/>
      <c r="DL2" s="770"/>
      <c r="DM2" s="770"/>
      <c r="DN2" s="770"/>
      <c r="DO2" s="771"/>
      <c r="DP2" s="229"/>
      <c r="DQ2" s="769" t="s">
        <v>361</v>
      </c>
      <c r="DR2" s="770"/>
      <c r="DS2" s="770"/>
      <c r="DT2" s="770"/>
      <c r="DU2" s="770"/>
      <c r="DV2" s="770"/>
      <c r="DW2" s="770"/>
      <c r="DX2" s="770"/>
      <c r="DY2" s="770"/>
      <c r="DZ2" s="77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4" customFormat="1" ht="26.25" customHeight="1" thickBot="1" x14ac:dyDescent="0.2">
      <c r="A4" s="772" t="s">
        <v>362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364"/>
      <c r="BA4" s="364"/>
      <c r="BB4" s="364"/>
      <c r="BC4" s="364"/>
      <c r="BD4" s="364"/>
      <c r="BE4" s="232"/>
      <c r="BF4" s="232"/>
      <c r="BG4" s="232"/>
      <c r="BH4" s="232"/>
      <c r="BI4" s="232"/>
      <c r="BJ4" s="232"/>
      <c r="BK4" s="232"/>
      <c r="BL4" s="232"/>
      <c r="BM4" s="232"/>
      <c r="BN4" s="232"/>
      <c r="BO4" s="232"/>
      <c r="BP4" s="232"/>
      <c r="BQ4" s="364" t="s">
        <v>363</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33"/>
    </row>
    <row r="5" spans="1:131" s="234" customFormat="1" ht="26.25" customHeight="1" x14ac:dyDescent="0.15">
      <c r="A5" s="763" t="s">
        <v>364</v>
      </c>
      <c r="B5" s="764"/>
      <c r="C5" s="764"/>
      <c r="D5" s="764"/>
      <c r="E5" s="764"/>
      <c r="F5" s="764"/>
      <c r="G5" s="764"/>
      <c r="H5" s="764"/>
      <c r="I5" s="764"/>
      <c r="J5" s="764"/>
      <c r="K5" s="764"/>
      <c r="L5" s="764"/>
      <c r="M5" s="764"/>
      <c r="N5" s="764"/>
      <c r="O5" s="764"/>
      <c r="P5" s="765"/>
      <c r="Q5" s="740" t="s">
        <v>365</v>
      </c>
      <c r="R5" s="741"/>
      <c r="S5" s="741"/>
      <c r="T5" s="741"/>
      <c r="U5" s="742"/>
      <c r="V5" s="740" t="s">
        <v>508</v>
      </c>
      <c r="W5" s="741"/>
      <c r="X5" s="741"/>
      <c r="Y5" s="741"/>
      <c r="Z5" s="742"/>
      <c r="AA5" s="740" t="s">
        <v>366</v>
      </c>
      <c r="AB5" s="741"/>
      <c r="AC5" s="741"/>
      <c r="AD5" s="741"/>
      <c r="AE5" s="741"/>
      <c r="AF5" s="773" t="s">
        <v>509</v>
      </c>
      <c r="AG5" s="741"/>
      <c r="AH5" s="741"/>
      <c r="AI5" s="741"/>
      <c r="AJ5" s="752"/>
      <c r="AK5" s="741" t="s">
        <v>367</v>
      </c>
      <c r="AL5" s="741"/>
      <c r="AM5" s="741"/>
      <c r="AN5" s="741"/>
      <c r="AO5" s="742"/>
      <c r="AP5" s="740" t="s">
        <v>368</v>
      </c>
      <c r="AQ5" s="741"/>
      <c r="AR5" s="741"/>
      <c r="AS5" s="741"/>
      <c r="AT5" s="742"/>
      <c r="AU5" s="740" t="s">
        <v>369</v>
      </c>
      <c r="AV5" s="741"/>
      <c r="AW5" s="741"/>
      <c r="AX5" s="741"/>
      <c r="AY5" s="752"/>
      <c r="AZ5" s="361"/>
      <c r="BA5" s="361"/>
      <c r="BB5" s="361"/>
      <c r="BC5" s="361"/>
      <c r="BD5" s="361"/>
      <c r="BE5" s="235"/>
      <c r="BF5" s="235"/>
      <c r="BG5" s="235"/>
      <c r="BH5" s="235"/>
      <c r="BI5" s="235"/>
      <c r="BJ5" s="235"/>
      <c r="BK5" s="235"/>
      <c r="BL5" s="235"/>
      <c r="BM5" s="235"/>
      <c r="BN5" s="235"/>
      <c r="BO5" s="235"/>
      <c r="BP5" s="235"/>
      <c r="BQ5" s="763" t="s">
        <v>370</v>
      </c>
      <c r="BR5" s="764"/>
      <c r="BS5" s="764"/>
      <c r="BT5" s="764"/>
      <c r="BU5" s="764"/>
      <c r="BV5" s="764"/>
      <c r="BW5" s="764"/>
      <c r="BX5" s="764"/>
      <c r="BY5" s="764"/>
      <c r="BZ5" s="764"/>
      <c r="CA5" s="764"/>
      <c r="CB5" s="764"/>
      <c r="CC5" s="764"/>
      <c r="CD5" s="764"/>
      <c r="CE5" s="764"/>
      <c r="CF5" s="764"/>
      <c r="CG5" s="765"/>
      <c r="CH5" s="740" t="s">
        <v>510</v>
      </c>
      <c r="CI5" s="741"/>
      <c r="CJ5" s="741"/>
      <c r="CK5" s="741"/>
      <c r="CL5" s="742"/>
      <c r="CM5" s="740" t="s">
        <v>511</v>
      </c>
      <c r="CN5" s="741"/>
      <c r="CO5" s="741"/>
      <c r="CP5" s="741"/>
      <c r="CQ5" s="742"/>
      <c r="CR5" s="740" t="s">
        <v>512</v>
      </c>
      <c r="CS5" s="741"/>
      <c r="CT5" s="741"/>
      <c r="CU5" s="741"/>
      <c r="CV5" s="742"/>
      <c r="CW5" s="740" t="s">
        <v>513</v>
      </c>
      <c r="CX5" s="741"/>
      <c r="CY5" s="741"/>
      <c r="CZ5" s="741"/>
      <c r="DA5" s="742"/>
      <c r="DB5" s="740" t="s">
        <v>514</v>
      </c>
      <c r="DC5" s="741"/>
      <c r="DD5" s="741"/>
      <c r="DE5" s="741"/>
      <c r="DF5" s="742"/>
      <c r="DG5" s="746" t="s">
        <v>371</v>
      </c>
      <c r="DH5" s="747"/>
      <c r="DI5" s="747"/>
      <c r="DJ5" s="747"/>
      <c r="DK5" s="748"/>
      <c r="DL5" s="746" t="s">
        <v>515</v>
      </c>
      <c r="DM5" s="747"/>
      <c r="DN5" s="747"/>
      <c r="DO5" s="747"/>
      <c r="DP5" s="748"/>
      <c r="DQ5" s="740" t="s">
        <v>516</v>
      </c>
      <c r="DR5" s="741"/>
      <c r="DS5" s="741"/>
      <c r="DT5" s="741"/>
      <c r="DU5" s="742"/>
      <c r="DV5" s="740" t="s">
        <v>369</v>
      </c>
      <c r="DW5" s="741"/>
      <c r="DX5" s="741"/>
      <c r="DY5" s="741"/>
      <c r="DZ5" s="752"/>
      <c r="EA5" s="233"/>
    </row>
    <row r="6" spans="1:131" s="234" customFormat="1" ht="26.25" customHeight="1" thickBot="1" x14ac:dyDescent="0.2">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74"/>
      <c r="AG6" s="744"/>
      <c r="AH6" s="744"/>
      <c r="AI6" s="744"/>
      <c r="AJ6" s="753"/>
      <c r="AK6" s="744"/>
      <c r="AL6" s="744"/>
      <c r="AM6" s="744"/>
      <c r="AN6" s="744"/>
      <c r="AO6" s="745"/>
      <c r="AP6" s="743"/>
      <c r="AQ6" s="744"/>
      <c r="AR6" s="744"/>
      <c r="AS6" s="744"/>
      <c r="AT6" s="745"/>
      <c r="AU6" s="743"/>
      <c r="AV6" s="744"/>
      <c r="AW6" s="744"/>
      <c r="AX6" s="744"/>
      <c r="AY6" s="753"/>
      <c r="AZ6" s="364"/>
      <c r="BA6" s="364"/>
      <c r="BB6" s="364"/>
      <c r="BC6" s="364"/>
      <c r="BD6" s="364"/>
      <c r="BE6" s="232"/>
      <c r="BF6" s="232"/>
      <c r="BG6" s="232"/>
      <c r="BH6" s="232"/>
      <c r="BI6" s="232"/>
      <c r="BJ6" s="232"/>
      <c r="BK6" s="232"/>
      <c r="BL6" s="232"/>
      <c r="BM6" s="232"/>
      <c r="BN6" s="232"/>
      <c r="BO6" s="232"/>
      <c r="BP6" s="232"/>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33"/>
    </row>
    <row r="7" spans="1:131" s="234" customFormat="1" ht="26.25" customHeight="1" thickTop="1" x14ac:dyDescent="0.15">
      <c r="A7" s="236">
        <v>1</v>
      </c>
      <c r="B7" s="754" t="s">
        <v>517</v>
      </c>
      <c r="C7" s="755"/>
      <c r="D7" s="755"/>
      <c r="E7" s="755"/>
      <c r="F7" s="755"/>
      <c r="G7" s="755"/>
      <c r="H7" s="755"/>
      <c r="I7" s="755"/>
      <c r="J7" s="755"/>
      <c r="K7" s="755"/>
      <c r="L7" s="755"/>
      <c r="M7" s="755"/>
      <c r="N7" s="755"/>
      <c r="O7" s="755"/>
      <c r="P7" s="756"/>
      <c r="Q7" s="757">
        <v>5410</v>
      </c>
      <c r="R7" s="758"/>
      <c r="S7" s="758"/>
      <c r="T7" s="758"/>
      <c r="U7" s="758"/>
      <c r="V7" s="758">
        <v>5136</v>
      </c>
      <c r="W7" s="758"/>
      <c r="X7" s="758"/>
      <c r="Y7" s="758"/>
      <c r="Z7" s="758"/>
      <c r="AA7" s="758">
        <v>274</v>
      </c>
      <c r="AB7" s="758"/>
      <c r="AC7" s="758"/>
      <c r="AD7" s="758"/>
      <c r="AE7" s="759"/>
      <c r="AF7" s="760">
        <v>264</v>
      </c>
      <c r="AG7" s="761"/>
      <c r="AH7" s="761"/>
      <c r="AI7" s="761"/>
      <c r="AJ7" s="762"/>
      <c r="AK7" s="797">
        <v>350</v>
      </c>
      <c r="AL7" s="798"/>
      <c r="AM7" s="798"/>
      <c r="AN7" s="798"/>
      <c r="AO7" s="798"/>
      <c r="AP7" s="798">
        <v>5905</v>
      </c>
      <c r="AQ7" s="798"/>
      <c r="AR7" s="798"/>
      <c r="AS7" s="798"/>
      <c r="AT7" s="798"/>
      <c r="AU7" s="799"/>
      <c r="AV7" s="799"/>
      <c r="AW7" s="799"/>
      <c r="AX7" s="799"/>
      <c r="AY7" s="800"/>
      <c r="AZ7" s="364"/>
      <c r="BA7" s="364"/>
      <c r="BB7" s="364"/>
      <c r="BC7" s="364"/>
      <c r="BD7" s="364"/>
      <c r="BE7" s="232"/>
      <c r="BF7" s="232"/>
      <c r="BG7" s="232"/>
      <c r="BH7" s="232"/>
      <c r="BI7" s="232"/>
      <c r="BJ7" s="232"/>
      <c r="BK7" s="232"/>
      <c r="BL7" s="232"/>
      <c r="BM7" s="232"/>
      <c r="BN7" s="232"/>
      <c r="BO7" s="232"/>
      <c r="BP7" s="232"/>
      <c r="BQ7" s="237">
        <v>1</v>
      </c>
      <c r="BR7" s="238"/>
      <c r="BS7" s="801" t="s">
        <v>518</v>
      </c>
      <c r="BT7" s="802"/>
      <c r="BU7" s="802"/>
      <c r="BV7" s="802"/>
      <c r="BW7" s="802"/>
      <c r="BX7" s="802"/>
      <c r="BY7" s="802"/>
      <c r="BZ7" s="802"/>
      <c r="CA7" s="802"/>
      <c r="CB7" s="802"/>
      <c r="CC7" s="802"/>
      <c r="CD7" s="802"/>
      <c r="CE7" s="802"/>
      <c r="CF7" s="802"/>
      <c r="CG7" s="803"/>
      <c r="CH7" s="794">
        <v>-5</v>
      </c>
      <c r="CI7" s="795"/>
      <c r="CJ7" s="795"/>
      <c r="CK7" s="795"/>
      <c r="CL7" s="796"/>
      <c r="CM7" s="794">
        <v>20</v>
      </c>
      <c r="CN7" s="795"/>
      <c r="CO7" s="795"/>
      <c r="CP7" s="795"/>
      <c r="CQ7" s="796"/>
      <c r="CR7" s="794">
        <v>32</v>
      </c>
      <c r="CS7" s="795"/>
      <c r="CT7" s="795"/>
      <c r="CU7" s="795"/>
      <c r="CV7" s="796"/>
      <c r="CW7" s="794" t="s">
        <v>519</v>
      </c>
      <c r="CX7" s="795"/>
      <c r="CY7" s="795"/>
      <c r="CZ7" s="795"/>
      <c r="DA7" s="796"/>
      <c r="DB7" s="794" t="s">
        <v>519</v>
      </c>
      <c r="DC7" s="795"/>
      <c r="DD7" s="795"/>
      <c r="DE7" s="795"/>
      <c r="DF7" s="796"/>
      <c r="DG7" s="794" t="s">
        <v>519</v>
      </c>
      <c r="DH7" s="795"/>
      <c r="DI7" s="795"/>
      <c r="DJ7" s="795"/>
      <c r="DK7" s="796"/>
      <c r="DL7" s="794" t="s">
        <v>519</v>
      </c>
      <c r="DM7" s="795"/>
      <c r="DN7" s="795"/>
      <c r="DO7" s="795"/>
      <c r="DP7" s="796"/>
      <c r="DQ7" s="794" t="s">
        <v>519</v>
      </c>
      <c r="DR7" s="795"/>
      <c r="DS7" s="795"/>
      <c r="DT7" s="795"/>
      <c r="DU7" s="796"/>
      <c r="DV7" s="775"/>
      <c r="DW7" s="776"/>
      <c r="DX7" s="776"/>
      <c r="DY7" s="776"/>
      <c r="DZ7" s="777"/>
      <c r="EA7" s="233"/>
    </row>
    <row r="8" spans="1:131" s="234" customFormat="1" ht="26.25" customHeight="1" x14ac:dyDescent="0.15">
      <c r="A8" s="239">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87"/>
      <c r="AL8" s="788"/>
      <c r="AM8" s="788"/>
      <c r="AN8" s="788"/>
      <c r="AO8" s="788"/>
      <c r="AP8" s="788"/>
      <c r="AQ8" s="788"/>
      <c r="AR8" s="788"/>
      <c r="AS8" s="788"/>
      <c r="AT8" s="788"/>
      <c r="AU8" s="789"/>
      <c r="AV8" s="789"/>
      <c r="AW8" s="789"/>
      <c r="AX8" s="789"/>
      <c r="AY8" s="790"/>
      <c r="AZ8" s="364"/>
      <c r="BA8" s="364"/>
      <c r="BB8" s="364"/>
      <c r="BC8" s="364"/>
      <c r="BD8" s="364"/>
      <c r="BE8" s="232"/>
      <c r="BF8" s="232"/>
      <c r="BG8" s="232"/>
      <c r="BH8" s="232"/>
      <c r="BI8" s="232"/>
      <c r="BJ8" s="232"/>
      <c r="BK8" s="232"/>
      <c r="BL8" s="232"/>
      <c r="BM8" s="232"/>
      <c r="BN8" s="232"/>
      <c r="BO8" s="232"/>
      <c r="BP8" s="232"/>
      <c r="BQ8" s="240">
        <v>2</v>
      </c>
      <c r="BR8" s="241"/>
      <c r="BS8" s="791" t="s">
        <v>520</v>
      </c>
      <c r="BT8" s="792"/>
      <c r="BU8" s="792"/>
      <c r="BV8" s="792"/>
      <c r="BW8" s="792"/>
      <c r="BX8" s="792"/>
      <c r="BY8" s="792"/>
      <c r="BZ8" s="792"/>
      <c r="CA8" s="792"/>
      <c r="CB8" s="792"/>
      <c r="CC8" s="792"/>
      <c r="CD8" s="792"/>
      <c r="CE8" s="792"/>
      <c r="CF8" s="792"/>
      <c r="CG8" s="793"/>
      <c r="CH8" s="804">
        <v>2</v>
      </c>
      <c r="CI8" s="805"/>
      <c r="CJ8" s="805"/>
      <c r="CK8" s="805"/>
      <c r="CL8" s="806"/>
      <c r="CM8" s="804">
        <v>66</v>
      </c>
      <c r="CN8" s="805"/>
      <c r="CO8" s="805"/>
      <c r="CP8" s="805"/>
      <c r="CQ8" s="806"/>
      <c r="CR8" s="804">
        <v>10</v>
      </c>
      <c r="CS8" s="805"/>
      <c r="CT8" s="805"/>
      <c r="CU8" s="805"/>
      <c r="CV8" s="806"/>
      <c r="CW8" s="804" t="s">
        <v>519</v>
      </c>
      <c r="CX8" s="805"/>
      <c r="CY8" s="805"/>
      <c r="CZ8" s="805"/>
      <c r="DA8" s="806"/>
      <c r="DB8" s="804" t="s">
        <v>519</v>
      </c>
      <c r="DC8" s="805"/>
      <c r="DD8" s="805"/>
      <c r="DE8" s="805"/>
      <c r="DF8" s="806"/>
      <c r="DG8" s="804" t="s">
        <v>519</v>
      </c>
      <c r="DH8" s="805"/>
      <c r="DI8" s="805"/>
      <c r="DJ8" s="805"/>
      <c r="DK8" s="806"/>
      <c r="DL8" s="804" t="s">
        <v>519</v>
      </c>
      <c r="DM8" s="805"/>
      <c r="DN8" s="805"/>
      <c r="DO8" s="805"/>
      <c r="DP8" s="806"/>
      <c r="DQ8" s="804" t="s">
        <v>519</v>
      </c>
      <c r="DR8" s="805"/>
      <c r="DS8" s="805"/>
      <c r="DT8" s="805"/>
      <c r="DU8" s="806"/>
      <c r="DV8" s="807"/>
      <c r="DW8" s="808"/>
      <c r="DX8" s="808"/>
      <c r="DY8" s="808"/>
      <c r="DZ8" s="809"/>
      <c r="EA8" s="233"/>
    </row>
    <row r="9" spans="1:131" s="234" customFormat="1" ht="26.25" customHeight="1" x14ac:dyDescent="0.15">
      <c r="A9" s="239">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87"/>
      <c r="AL9" s="788"/>
      <c r="AM9" s="788"/>
      <c r="AN9" s="788"/>
      <c r="AO9" s="788"/>
      <c r="AP9" s="788"/>
      <c r="AQ9" s="788"/>
      <c r="AR9" s="788"/>
      <c r="AS9" s="788"/>
      <c r="AT9" s="788"/>
      <c r="AU9" s="789"/>
      <c r="AV9" s="789"/>
      <c r="AW9" s="789"/>
      <c r="AX9" s="789"/>
      <c r="AY9" s="790"/>
      <c r="AZ9" s="364"/>
      <c r="BA9" s="364"/>
      <c r="BB9" s="364"/>
      <c r="BC9" s="364"/>
      <c r="BD9" s="364"/>
      <c r="BE9" s="232"/>
      <c r="BF9" s="232"/>
      <c r="BG9" s="232"/>
      <c r="BH9" s="232"/>
      <c r="BI9" s="232"/>
      <c r="BJ9" s="232"/>
      <c r="BK9" s="232"/>
      <c r="BL9" s="232"/>
      <c r="BM9" s="232"/>
      <c r="BN9" s="232"/>
      <c r="BO9" s="232"/>
      <c r="BP9" s="232"/>
      <c r="BQ9" s="240">
        <v>3</v>
      </c>
      <c r="BR9" s="241" t="s">
        <v>567</v>
      </c>
      <c r="BS9" s="791" t="s">
        <v>521</v>
      </c>
      <c r="BT9" s="792"/>
      <c r="BU9" s="792"/>
      <c r="BV9" s="792"/>
      <c r="BW9" s="792"/>
      <c r="BX9" s="792"/>
      <c r="BY9" s="792"/>
      <c r="BZ9" s="792"/>
      <c r="CA9" s="792"/>
      <c r="CB9" s="792"/>
      <c r="CC9" s="792"/>
      <c r="CD9" s="792"/>
      <c r="CE9" s="792"/>
      <c r="CF9" s="792"/>
      <c r="CG9" s="793"/>
      <c r="CH9" s="804">
        <v>11</v>
      </c>
      <c r="CI9" s="805"/>
      <c r="CJ9" s="805"/>
      <c r="CK9" s="805"/>
      <c r="CL9" s="806"/>
      <c r="CM9" s="804">
        <v>164</v>
      </c>
      <c r="CN9" s="805"/>
      <c r="CO9" s="805"/>
      <c r="CP9" s="805"/>
      <c r="CQ9" s="806"/>
      <c r="CR9" s="804">
        <v>10</v>
      </c>
      <c r="CS9" s="805"/>
      <c r="CT9" s="805"/>
      <c r="CU9" s="805"/>
      <c r="CV9" s="806"/>
      <c r="CW9" s="804" t="s">
        <v>519</v>
      </c>
      <c r="CX9" s="805"/>
      <c r="CY9" s="805"/>
      <c r="CZ9" s="805"/>
      <c r="DA9" s="806"/>
      <c r="DB9" s="804" t="s">
        <v>519</v>
      </c>
      <c r="DC9" s="805"/>
      <c r="DD9" s="805"/>
      <c r="DE9" s="805"/>
      <c r="DF9" s="806"/>
      <c r="DG9" s="804">
        <v>503</v>
      </c>
      <c r="DH9" s="805"/>
      <c r="DI9" s="805"/>
      <c r="DJ9" s="805"/>
      <c r="DK9" s="806"/>
      <c r="DL9" s="804" t="s">
        <v>519</v>
      </c>
      <c r="DM9" s="805"/>
      <c r="DN9" s="805"/>
      <c r="DO9" s="805"/>
      <c r="DP9" s="806"/>
      <c r="DQ9" s="804">
        <v>123</v>
      </c>
      <c r="DR9" s="805"/>
      <c r="DS9" s="805"/>
      <c r="DT9" s="805"/>
      <c r="DU9" s="806"/>
      <c r="DV9" s="807"/>
      <c r="DW9" s="808"/>
      <c r="DX9" s="808"/>
      <c r="DY9" s="808"/>
      <c r="DZ9" s="809"/>
      <c r="EA9" s="233"/>
    </row>
    <row r="10" spans="1:131" s="234" customFormat="1" ht="26.25" customHeight="1" x14ac:dyDescent="0.15">
      <c r="A10" s="239">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87"/>
      <c r="AL10" s="788"/>
      <c r="AM10" s="788"/>
      <c r="AN10" s="788"/>
      <c r="AO10" s="788"/>
      <c r="AP10" s="788"/>
      <c r="AQ10" s="788"/>
      <c r="AR10" s="788"/>
      <c r="AS10" s="788"/>
      <c r="AT10" s="788"/>
      <c r="AU10" s="789"/>
      <c r="AV10" s="789"/>
      <c r="AW10" s="789"/>
      <c r="AX10" s="789"/>
      <c r="AY10" s="790"/>
      <c r="AZ10" s="364"/>
      <c r="BA10" s="364"/>
      <c r="BB10" s="364"/>
      <c r="BC10" s="364"/>
      <c r="BD10" s="364"/>
      <c r="BE10" s="232"/>
      <c r="BF10" s="232"/>
      <c r="BG10" s="232"/>
      <c r="BH10" s="232"/>
      <c r="BI10" s="232"/>
      <c r="BJ10" s="232"/>
      <c r="BK10" s="232"/>
      <c r="BL10" s="232"/>
      <c r="BM10" s="232"/>
      <c r="BN10" s="232"/>
      <c r="BO10" s="232"/>
      <c r="BP10" s="232"/>
      <c r="BQ10" s="240">
        <v>4</v>
      </c>
      <c r="BR10" s="241"/>
      <c r="BS10" s="791"/>
      <c r="BT10" s="792"/>
      <c r="BU10" s="792"/>
      <c r="BV10" s="792"/>
      <c r="BW10" s="792"/>
      <c r="BX10" s="792"/>
      <c r="BY10" s="792"/>
      <c r="BZ10" s="792"/>
      <c r="CA10" s="792"/>
      <c r="CB10" s="792"/>
      <c r="CC10" s="792"/>
      <c r="CD10" s="792"/>
      <c r="CE10" s="792"/>
      <c r="CF10" s="792"/>
      <c r="CG10" s="79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33"/>
    </row>
    <row r="11" spans="1:131" s="234" customFormat="1" ht="26.25" customHeight="1" x14ac:dyDescent="0.15">
      <c r="A11" s="239">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87"/>
      <c r="AL11" s="788"/>
      <c r="AM11" s="788"/>
      <c r="AN11" s="788"/>
      <c r="AO11" s="788"/>
      <c r="AP11" s="788"/>
      <c r="AQ11" s="788"/>
      <c r="AR11" s="788"/>
      <c r="AS11" s="788"/>
      <c r="AT11" s="788"/>
      <c r="AU11" s="789"/>
      <c r="AV11" s="789"/>
      <c r="AW11" s="789"/>
      <c r="AX11" s="789"/>
      <c r="AY11" s="790"/>
      <c r="AZ11" s="364"/>
      <c r="BA11" s="364"/>
      <c r="BB11" s="364"/>
      <c r="BC11" s="364"/>
      <c r="BD11" s="364"/>
      <c r="BE11" s="232"/>
      <c r="BF11" s="232"/>
      <c r="BG11" s="232"/>
      <c r="BH11" s="232"/>
      <c r="BI11" s="232"/>
      <c r="BJ11" s="232"/>
      <c r="BK11" s="232"/>
      <c r="BL11" s="232"/>
      <c r="BM11" s="232"/>
      <c r="BN11" s="232"/>
      <c r="BO11" s="232"/>
      <c r="BP11" s="232"/>
      <c r="BQ11" s="240">
        <v>5</v>
      </c>
      <c r="BR11" s="241"/>
      <c r="BS11" s="791"/>
      <c r="BT11" s="792"/>
      <c r="BU11" s="792"/>
      <c r="BV11" s="792"/>
      <c r="BW11" s="792"/>
      <c r="BX11" s="792"/>
      <c r="BY11" s="792"/>
      <c r="BZ11" s="792"/>
      <c r="CA11" s="792"/>
      <c r="CB11" s="792"/>
      <c r="CC11" s="792"/>
      <c r="CD11" s="792"/>
      <c r="CE11" s="792"/>
      <c r="CF11" s="792"/>
      <c r="CG11" s="79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33"/>
    </row>
    <row r="12" spans="1:131" s="234" customFormat="1" ht="26.25" customHeight="1" x14ac:dyDescent="0.15">
      <c r="A12" s="239">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87"/>
      <c r="AL12" s="788"/>
      <c r="AM12" s="788"/>
      <c r="AN12" s="788"/>
      <c r="AO12" s="788"/>
      <c r="AP12" s="788"/>
      <c r="AQ12" s="788"/>
      <c r="AR12" s="788"/>
      <c r="AS12" s="788"/>
      <c r="AT12" s="788"/>
      <c r="AU12" s="789"/>
      <c r="AV12" s="789"/>
      <c r="AW12" s="789"/>
      <c r="AX12" s="789"/>
      <c r="AY12" s="790"/>
      <c r="AZ12" s="364"/>
      <c r="BA12" s="364"/>
      <c r="BB12" s="364"/>
      <c r="BC12" s="364"/>
      <c r="BD12" s="364"/>
      <c r="BE12" s="232"/>
      <c r="BF12" s="232"/>
      <c r="BG12" s="232"/>
      <c r="BH12" s="232"/>
      <c r="BI12" s="232"/>
      <c r="BJ12" s="232"/>
      <c r="BK12" s="232"/>
      <c r="BL12" s="232"/>
      <c r="BM12" s="232"/>
      <c r="BN12" s="232"/>
      <c r="BO12" s="232"/>
      <c r="BP12" s="232"/>
      <c r="BQ12" s="240">
        <v>6</v>
      </c>
      <c r="BR12" s="241"/>
      <c r="BS12" s="791"/>
      <c r="BT12" s="792"/>
      <c r="BU12" s="792"/>
      <c r="BV12" s="792"/>
      <c r="BW12" s="792"/>
      <c r="BX12" s="792"/>
      <c r="BY12" s="792"/>
      <c r="BZ12" s="792"/>
      <c r="CA12" s="792"/>
      <c r="CB12" s="792"/>
      <c r="CC12" s="792"/>
      <c r="CD12" s="792"/>
      <c r="CE12" s="792"/>
      <c r="CF12" s="792"/>
      <c r="CG12" s="79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33"/>
    </row>
    <row r="13" spans="1:131" s="234" customFormat="1" ht="26.25" customHeight="1" x14ac:dyDescent="0.15">
      <c r="A13" s="239">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87"/>
      <c r="AL13" s="788"/>
      <c r="AM13" s="788"/>
      <c r="AN13" s="788"/>
      <c r="AO13" s="788"/>
      <c r="AP13" s="788"/>
      <c r="AQ13" s="788"/>
      <c r="AR13" s="788"/>
      <c r="AS13" s="788"/>
      <c r="AT13" s="788"/>
      <c r="AU13" s="789"/>
      <c r="AV13" s="789"/>
      <c r="AW13" s="789"/>
      <c r="AX13" s="789"/>
      <c r="AY13" s="790"/>
      <c r="AZ13" s="364"/>
      <c r="BA13" s="364"/>
      <c r="BB13" s="364"/>
      <c r="BC13" s="364"/>
      <c r="BD13" s="364"/>
      <c r="BE13" s="232"/>
      <c r="BF13" s="232"/>
      <c r="BG13" s="232"/>
      <c r="BH13" s="232"/>
      <c r="BI13" s="232"/>
      <c r="BJ13" s="232"/>
      <c r="BK13" s="232"/>
      <c r="BL13" s="232"/>
      <c r="BM13" s="232"/>
      <c r="BN13" s="232"/>
      <c r="BO13" s="232"/>
      <c r="BP13" s="232"/>
      <c r="BQ13" s="240">
        <v>7</v>
      </c>
      <c r="BR13" s="241"/>
      <c r="BS13" s="791"/>
      <c r="BT13" s="792"/>
      <c r="BU13" s="792"/>
      <c r="BV13" s="792"/>
      <c r="BW13" s="792"/>
      <c r="BX13" s="792"/>
      <c r="BY13" s="792"/>
      <c r="BZ13" s="792"/>
      <c r="CA13" s="792"/>
      <c r="CB13" s="792"/>
      <c r="CC13" s="792"/>
      <c r="CD13" s="792"/>
      <c r="CE13" s="792"/>
      <c r="CF13" s="792"/>
      <c r="CG13" s="79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33"/>
    </row>
    <row r="14" spans="1:131" s="234" customFormat="1" ht="26.25" customHeight="1" x14ac:dyDescent="0.15">
      <c r="A14" s="239">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87"/>
      <c r="AL14" s="788"/>
      <c r="AM14" s="788"/>
      <c r="AN14" s="788"/>
      <c r="AO14" s="788"/>
      <c r="AP14" s="788"/>
      <c r="AQ14" s="788"/>
      <c r="AR14" s="788"/>
      <c r="AS14" s="788"/>
      <c r="AT14" s="788"/>
      <c r="AU14" s="789"/>
      <c r="AV14" s="789"/>
      <c r="AW14" s="789"/>
      <c r="AX14" s="789"/>
      <c r="AY14" s="790"/>
      <c r="AZ14" s="364"/>
      <c r="BA14" s="364"/>
      <c r="BB14" s="364"/>
      <c r="BC14" s="364"/>
      <c r="BD14" s="364"/>
      <c r="BE14" s="232"/>
      <c r="BF14" s="232"/>
      <c r="BG14" s="232"/>
      <c r="BH14" s="232"/>
      <c r="BI14" s="232"/>
      <c r="BJ14" s="232"/>
      <c r="BK14" s="232"/>
      <c r="BL14" s="232"/>
      <c r="BM14" s="232"/>
      <c r="BN14" s="232"/>
      <c r="BO14" s="232"/>
      <c r="BP14" s="232"/>
      <c r="BQ14" s="240">
        <v>8</v>
      </c>
      <c r="BR14" s="241"/>
      <c r="BS14" s="791"/>
      <c r="BT14" s="792"/>
      <c r="BU14" s="792"/>
      <c r="BV14" s="792"/>
      <c r="BW14" s="792"/>
      <c r="BX14" s="792"/>
      <c r="BY14" s="792"/>
      <c r="BZ14" s="792"/>
      <c r="CA14" s="792"/>
      <c r="CB14" s="792"/>
      <c r="CC14" s="792"/>
      <c r="CD14" s="792"/>
      <c r="CE14" s="792"/>
      <c r="CF14" s="792"/>
      <c r="CG14" s="79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33"/>
    </row>
    <row r="15" spans="1:131" s="234" customFormat="1" ht="26.25" customHeight="1" x14ac:dyDescent="0.15">
      <c r="A15" s="239">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87"/>
      <c r="AL15" s="788"/>
      <c r="AM15" s="788"/>
      <c r="AN15" s="788"/>
      <c r="AO15" s="788"/>
      <c r="AP15" s="788"/>
      <c r="AQ15" s="788"/>
      <c r="AR15" s="788"/>
      <c r="AS15" s="788"/>
      <c r="AT15" s="788"/>
      <c r="AU15" s="789"/>
      <c r="AV15" s="789"/>
      <c r="AW15" s="789"/>
      <c r="AX15" s="789"/>
      <c r="AY15" s="790"/>
      <c r="AZ15" s="364"/>
      <c r="BA15" s="364"/>
      <c r="BB15" s="364"/>
      <c r="BC15" s="364"/>
      <c r="BD15" s="364"/>
      <c r="BE15" s="232"/>
      <c r="BF15" s="232"/>
      <c r="BG15" s="232"/>
      <c r="BH15" s="232"/>
      <c r="BI15" s="232"/>
      <c r="BJ15" s="232"/>
      <c r="BK15" s="232"/>
      <c r="BL15" s="232"/>
      <c r="BM15" s="232"/>
      <c r="BN15" s="232"/>
      <c r="BO15" s="232"/>
      <c r="BP15" s="232"/>
      <c r="BQ15" s="240">
        <v>9</v>
      </c>
      <c r="BR15" s="241"/>
      <c r="BS15" s="791"/>
      <c r="BT15" s="792"/>
      <c r="BU15" s="792"/>
      <c r="BV15" s="792"/>
      <c r="BW15" s="792"/>
      <c r="BX15" s="792"/>
      <c r="BY15" s="792"/>
      <c r="BZ15" s="792"/>
      <c r="CA15" s="792"/>
      <c r="CB15" s="792"/>
      <c r="CC15" s="792"/>
      <c r="CD15" s="792"/>
      <c r="CE15" s="792"/>
      <c r="CF15" s="792"/>
      <c r="CG15" s="79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33"/>
    </row>
    <row r="16" spans="1:131" s="234" customFormat="1" ht="26.25" customHeight="1" x14ac:dyDescent="0.15">
      <c r="A16" s="239">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87"/>
      <c r="AL16" s="788"/>
      <c r="AM16" s="788"/>
      <c r="AN16" s="788"/>
      <c r="AO16" s="788"/>
      <c r="AP16" s="788"/>
      <c r="AQ16" s="788"/>
      <c r="AR16" s="788"/>
      <c r="AS16" s="788"/>
      <c r="AT16" s="788"/>
      <c r="AU16" s="789"/>
      <c r="AV16" s="789"/>
      <c r="AW16" s="789"/>
      <c r="AX16" s="789"/>
      <c r="AY16" s="790"/>
      <c r="AZ16" s="364"/>
      <c r="BA16" s="364"/>
      <c r="BB16" s="364"/>
      <c r="BC16" s="364"/>
      <c r="BD16" s="364"/>
      <c r="BE16" s="232"/>
      <c r="BF16" s="232"/>
      <c r="BG16" s="232"/>
      <c r="BH16" s="232"/>
      <c r="BI16" s="232"/>
      <c r="BJ16" s="232"/>
      <c r="BK16" s="232"/>
      <c r="BL16" s="232"/>
      <c r="BM16" s="232"/>
      <c r="BN16" s="232"/>
      <c r="BO16" s="232"/>
      <c r="BP16" s="232"/>
      <c r="BQ16" s="240">
        <v>10</v>
      </c>
      <c r="BR16" s="241"/>
      <c r="BS16" s="791"/>
      <c r="BT16" s="792"/>
      <c r="BU16" s="792"/>
      <c r="BV16" s="792"/>
      <c r="BW16" s="792"/>
      <c r="BX16" s="792"/>
      <c r="BY16" s="792"/>
      <c r="BZ16" s="792"/>
      <c r="CA16" s="792"/>
      <c r="CB16" s="792"/>
      <c r="CC16" s="792"/>
      <c r="CD16" s="792"/>
      <c r="CE16" s="792"/>
      <c r="CF16" s="792"/>
      <c r="CG16" s="79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33"/>
    </row>
    <row r="17" spans="1:131" s="234" customFormat="1" ht="26.25" customHeight="1" x14ac:dyDescent="0.15">
      <c r="A17" s="239">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87"/>
      <c r="AL17" s="788"/>
      <c r="AM17" s="788"/>
      <c r="AN17" s="788"/>
      <c r="AO17" s="788"/>
      <c r="AP17" s="788"/>
      <c r="AQ17" s="788"/>
      <c r="AR17" s="788"/>
      <c r="AS17" s="788"/>
      <c r="AT17" s="788"/>
      <c r="AU17" s="789"/>
      <c r="AV17" s="789"/>
      <c r="AW17" s="789"/>
      <c r="AX17" s="789"/>
      <c r="AY17" s="790"/>
      <c r="AZ17" s="364"/>
      <c r="BA17" s="364"/>
      <c r="BB17" s="364"/>
      <c r="BC17" s="364"/>
      <c r="BD17" s="364"/>
      <c r="BE17" s="232"/>
      <c r="BF17" s="232"/>
      <c r="BG17" s="232"/>
      <c r="BH17" s="232"/>
      <c r="BI17" s="232"/>
      <c r="BJ17" s="232"/>
      <c r="BK17" s="232"/>
      <c r="BL17" s="232"/>
      <c r="BM17" s="232"/>
      <c r="BN17" s="232"/>
      <c r="BO17" s="232"/>
      <c r="BP17" s="232"/>
      <c r="BQ17" s="240">
        <v>11</v>
      </c>
      <c r="BR17" s="241"/>
      <c r="BS17" s="791"/>
      <c r="BT17" s="792"/>
      <c r="BU17" s="792"/>
      <c r="BV17" s="792"/>
      <c r="BW17" s="792"/>
      <c r="BX17" s="792"/>
      <c r="BY17" s="792"/>
      <c r="BZ17" s="792"/>
      <c r="CA17" s="792"/>
      <c r="CB17" s="792"/>
      <c r="CC17" s="792"/>
      <c r="CD17" s="792"/>
      <c r="CE17" s="792"/>
      <c r="CF17" s="792"/>
      <c r="CG17" s="79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33"/>
    </row>
    <row r="18" spans="1:131" s="234" customFormat="1" ht="26.25" customHeight="1" x14ac:dyDescent="0.15">
      <c r="A18" s="239">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87"/>
      <c r="AL18" s="788"/>
      <c r="AM18" s="788"/>
      <c r="AN18" s="788"/>
      <c r="AO18" s="788"/>
      <c r="AP18" s="788"/>
      <c r="AQ18" s="788"/>
      <c r="AR18" s="788"/>
      <c r="AS18" s="788"/>
      <c r="AT18" s="788"/>
      <c r="AU18" s="789"/>
      <c r="AV18" s="789"/>
      <c r="AW18" s="789"/>
      <c r="AX18" s="789"/>
      <c r="AY18" s="790"/>
      <c r="AZ18" s="364"/>
      <c r="BA18" s="364"/>
      <c r="BB18" s="364"/>
      <c r="BC18" s="364"/>
      <c r="BD18" s="364"/>
      <c r="BE18" s="232"/>
      <c r="BF18" s="232"/>
      <c r="BG18" s="232"/>
      <c r="BH18" s="232"/>
      <c r="BI18" s="232"/>
      <c r="BJ18" s="232"/>
      <c r="BK18" s="232"/>
      <c r="BL18" s="232"/>
      <c r="BM18" s="232"/>
      <c r="BN18" s="232"/>
      <c r="BO18" s="232"/>
      <c r="BP18" s="232"/>
      <c r="BQ18" s="240">
        <v>12</v>
      </c>
      <c r="BR18" s="241"/>
      <c r="BS18" s="791"/>
      <c r="BT18" s="792"/>
      <c r="BU18" s="792"/>
      <c r="BV18" s="792"/>
      <c r="BW18" s="792"/>
      <c r="BX18" s="792"/>
      <c r="BY18" s="792"/>
      <c r="BZ18" s="792"/>
      <c r="CA18" s="792"/>
      <c r="CB18" s="792"/>
      <c r="CC18" s="792"/>
      <c r="CD18" s="792"/>
      <c r="CE18" s="792"/>
      <c r="CF18" s="792"/>
      <c r="CG18" s="79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33"/>
    </row>
    <row r="19" spans="1:131" s="234" customFormat="1" ht="26.25" customHeight="1" x14ac:dyDescent="0.15">
      <c r="A19" s="239">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87"/>
      <c r="AL19" s="788"/>
      <c r="AM19" s="788"/>
      <c r="AN19" s="788"/>
      <c r="AO19" s="788"/>
      <c r="AP19" s="788"/>
      <c r="AQ19" s="788"/>
      <c r="AR19" s="788"/>
      <c r="AS19" s="788"/>
      <c r="AT19" s="788"/>
      <c r="AU19" s="789"/>
      <c r="AV19" s="789"/>
      <c r="AW19" s="789"/>
      <c r="AX19" s="789"/>
      <c r="AY19" s="790"/>
      <c r="AZ19" s="364"/>
      <c r="BA19" s="364"/>
      <c r="BB19" s="364"/>
      <c r="BC19" s="364"/>
      <c r="BD19" s="364"/>
      <c r="BE19" s="232"/>
      <c r="BF19" s="232"/>
      <c r="BG19" s="232"/>
      <c r="BH19" s="232"/>
      <c r="BI19" s="232"/>
      <c r="BJ19" s="232"/>
      <c r="BK19" s="232"/>
      <c r="BL19" s="232"/>
      <c r="BM19" s="232"/>
      <c r="BN19" s="232"/>
      <c r="BO19" s="232"/>
      <c r="BP19" s="232"/>
      <c r="BQ19" s="240">
        <v>13</v>
      </c>
      <c r="BR19" s="241"/>
      <c r="BS19" s="791"/>
      <c r="BT19" s="792"/>
      <c r="BU19" s="792"/>
      <c r="BV19" s="792"/>
      <c r="BW19" s="792"/>
      <c r="BX19" s="792"/>
      <c r="BY19" s="792"/>
      <c r="BZ19" s="792"/>
      <c r="CA19" s="792"/>
      <c r="CB19" s="792"/>
      <c r="CC19" s="792"/>
      <c r="CD19" s="792"/>
      <c r="CE19" s="792"/>
      <c r="CF19" s="792"/>
      <c r="CG19" s="79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33"/>
    </row>
    <row r="20" spans="1:131" s="234" customFormat="1" ht="26.25" customHeight="1" x14ac:dyDescent="0.15">
      <c r="A20" s="239">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87"/>
      <c r="AL20" s="788"/>
      <c r="AM20" s="788"/>
      <c r="AN20" s="788"/>
      <c r="AO20" s="788"/>
      <c r="AP20" s="788"/>
      <c r="AQ20" s="788"/>
      <c r="AR20" s="788"/>
      <c r="AS20" s="788"/>
      <c r="AT20" s="788"/>
      <c r="AU20" s="789"/>
      <c r="AV20" s="789"/>
      <c r="AW20" s="789"/>
      <c r="AX20" s="789"/>
      <c r="AY20" s="790"/>
      <c r="AZ20" s="364"/>
      <c r="BA20" s="364"/>
      <c r="BB20" s="364"/>
      <c r="BC20" s="364"/>
      <c r="BD20" s="364"/>
      <c r="BE20" s="232"/>
      <c r="BF20" s="232"/>
      <c r="BG20" s="232"/>
      <c r="BH20" s="232"/>
      <c r="BI20" s="232"/>
      <c r="BJ20" s="232"/>
      <c r="BK20" s="232"/>
      <c r="BL20" s="232"/>
      <c r="BM20" s="232"/>
      <c r="BN20" s="232"/>
      <c r="BO20" s="232"/>
      <c r="BP20" s="232"/>
      <c r="BQ20" s="240">
        <v>14</v>
      </c>
      <c r="BR20" s="241"/>
      <c r="BS20" s="791"/>
      <c r="BT20" s="792"/>
      <c r="BU20" s="792"/>
      <c r="BV20" s="792"/>
      <c r="BW20" s="792"/>
      <c r="BX20" s="792"/>
      <c r="BY20" s="792"/>
      <c r="BZ20" s="792"/>
      <c r="CA20" s="792"/>
      <c r="CB20" s="792"/>
      <c r="CC20" s="792"/>
      <c r="CD20" s="792"/>
      <c r="CE20" s="792"/>
      <c r="CF20" s="792"/>
      <c r="CG20" s="79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33"/>
    </row>
    <row r="21" spans="1:131" s="234" customFormat="1" ht="26.25" customHeight="1" thickBot="1" x14ac:dyDescent="0.2">
      <c r="A21" s="239">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87"/>
      <c r="AL21" s="788"/>
      <c r="AM21" s="788"/>
      <c r="AN21" s="788"/>
      <c r="AO21" s="788"/>
      <c r="AP21" s="788"/>
      <c r="AQ21" s="788"/>
      <c r="AR21" s="788"/>
      <c r="AS21" s="788"/>
      <c r="AT21" s="788"/>
      <c r="AU21" s="789"/>
      <c r="AV21" s="789"/>
      <c r="AW21" s="789"/>
      <c r="AX21" s="789"/>
      <c r="AY21" s="790"/>
      <c r="AZ21" s="364"/>
      <c r="BA21" s="364"/>
      <c r="BB21" s="364"/>
      <c r="BC21" s="364"/>
      <c r="BD21" s="364"/>
      <c r="BE21" s="232"/>
      <c r="BF21" s="232"/>
      <c r="BG21" s="232"/>
      <c r="BH21" s="232"/>
      <c r="BI21" s="232"/>
      <c r="BJ21" s="232"/>
      <c r="BK21" s="232"/>
      <c r="BL21" s="232"/>
      <c r="BM21" s="232"/>
      <c r="BN21" s="232"/>
      <c r="BO21" s="232"/>
      <c r="BP21" s="232"/>
      <c r="BQ21" s="240">
        <v>15</v>
      </c>
      <c r="BR21" s="241"/>
      <c r="BS21" s="791"/>
      <c r="BT21" s="792"/>
      <c r="BU21" s="792"/>
      <c r="BV21" s="792"/>
      <c r="BW21" s="792"/>
      <c r="BX21" s="792"/>
      <c r="BY21" s="792"/>
      <c r="BZ21" s="792"/>
      <c r="CA21" s="792"/>
      <c r="CB21" s="792"/>
      <c r="CC21" s="792"/>
      <c r="CD21" s="792"/>
      <c r="CE21" s="792"/>
      <c r="CF21" s="792"/>
      <c r="CG21" s="79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33"/>
    </row>
    <row r="22" spans="1:131" s="234" customFormat="1" ht="26.25" customHeight="1" x14ac:dyDescent="0.15">
      <c r="A22" s="239">
        <v>16</v>
      </c>
      <c r="B22" s="778"/>
      <c r="C22" s="779"/>
      <c r="D22" s="779"/>
      <c r="E22" s="779"/>
      <c r="F22" s="779"/>
      <c r="G22" s="779"/>
      <c r="H22" s="779"/>
      <c r="I22" s="779"/>
      <c r="J22" s="779"/>
      <c r="K22" s="779"/>
      <c r="L22" s="779"/>
      <c r="M22" s="779"/>
      <c r="N22" s="779"/>
      <c r="O22" s="779"/>
      <c r="P22" s="780"/>
      <c r="Q22" s="810"/>
      <c r="R22" s="811"/>
      <c r="S22" s="811"/>
      <c r="T22" s="811"/>
      <c r="U22" s="811"/>
      <c r="V22" s="811"/>
      <c r="W22" s="811"/>
      <c r="X22" s="811"/>
      <c r="Y22" s="811"/>
      <c r="Z22" s="811"/>
      <c r="AA22" s="811"/>
      <c r="AB22" s="811"/>
      <c r="AC22" s="811"/>
      <c r="AD22" s="811"/>
      <c r="AE22" s="812"/>
      <c r="AF22" s="784"/>
      <c r="AG22" s="785"/>
      <c r="AH22" s="785"/>
      <c r="AI22" s="785"/>
      <c r="AJ22" s="786"/>
      <c r="AK22" s="825"/>
      <c r="AL22" s="826"/>
      <c r="AM22" s="826"/>
      <c r="AN22" s="826"/>
      <c r="AO22" s="826"/>
      <c r="AP22" s="826"/>
      <c r="AQ22" s="826"/>
      <c r="AR22" s="826"/>
      <c r="AS22" s="826"/>
      <c r="AT22" s="826"/>
      <c r="AU22" s="827"/>
      <c r="AV22" s="827"/>
      <c r="AW22" s="827"/>
      <c r="AX22" s="827"/>
      <c r="AY22" s="828"/>
      <c r="AZ22" s="829" t="s">
        <v>372</v>
      </c>
      <c r="BA22" s="829"/>
      <c r="BB22" s="829"/>
      <c r="BC22" s="829"/>
      <c r="BD22" s="830"/>
      <c r="BE22" s="232"/>
      <c r="BF22" s="232"/>
      <c r="BG22" s="232"/>
      <c r="BH22" s="232"/>
      <c r="BI22" s="232"/>
      <c r="BJ22" s="232"/>
      <c r="BK22" s="232"/>
      <c r="BL22" s="232"/>
      <c r="BM22" s="232"/>
      <c r="BN22" s="232"/>
      <c r="BO22" s="232"/>
      <c r="BP22" s="232"/>
      <c r="BQ22" s="240">
        <v>16</v>
      </c>
      <c r="BR22" s="241"/>
      <c r="BS22" s="791"/>
      <c r="BT22" s="792"/>
      <c r="BU22" s="792"/>
      <c r="BV22" s="792"/>
      <c r="BW22" s="792"/>
      <c r="BX22" s="792"/>
      <c r="BY22" s="792"/>
      <c r="BZ22" s="792"/>
      <c r="CA22" s="792"/>
      <c r="CB22" s="792"/>
      <c r="CC22" s="792"/>
      <c r="CD22" s="792"/>
      <c r="CE22" s="792"/>
      <c r="CF22" s="792"/>
      <c r="CG22" s="79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33"/>
    </row>
    <row r="23" spans="1:131" s="234" customFormat="1" ht="26.25" customHeight="1" thickBot="1" x14ac:dyDescent="0.2">
      <c r="A23" s="242" t="s">
        <v>373</v>
      </c>
      <c r="B23" s="813" t="s">
        <v>374</v>
      </c>
      <c r="C23" s="814"/>
      <c r="D23" s="814"/>
      <c r="E23" s="814"/>
      <c r="F23" s="814"/>
      <c r="G23" s="814"/>
      <c r="H23" s="814"/>
      <c r="I23" s="814"/>
      <c r="J23" s="814"/>
      <c r="K23" s="814"/>
      <c r="L23" s="814"/>
      <c r="M23" s="814"/>
      <c r="N23" s="814"/>
      <c r="O23" s="814"/>
      <c r="P23" s="815"/>
      <c r="Q23" s="816">
        <v>5410</v>
      </c>
      <c r="R23" s="817"/>
      <c r="S23" s="817"/>
      <c r="T23" s="817"/>
      <c r="U23" s="817"/>
      <c r="V23" s="817">
        <v>5136</v>
      </c>
      <c r="W23" s="817"/>
      <c r="X23" s="817"/>
      <c r="Y23" s="817"/>
      <c r="Z23" s="817"/>
      <c r="AA23" s="817">
        <v>274</v>
      </c>
      <c r="AB23" s="817"/>
      <c r="AC23" s="817"/>
      <c r="AD23" s="817"/>
      <c r="AE23" s="818"/>
      <c r="AF23" s="819">
        <v>264</v>
      </c>
      <c r="AG23" s="817"/>
      <c r="AH23" s="817"/>
      <c r="AI23" s="817"/>
      <c r="AJ23" s="820"/>
      <c r="AK23" s="821"/>
      <c r="AL23" s="822"/>
      <c r="AM23" s="822"/>
      <c r="AN23" s="822"/>
      <c r="AO23" s="822"/>
      <c r="AP23" s="817">
        <v>5905</v>
      </c>
      <c r="AQ23" s="817"/>
      <c r="AR23" s="817"/>
      <c r="AS23" s="817"/>
      <c r="AT23" s="817"/>
      <c r="AU23" s="823"/>
      <c r="AV23" s="823"/>
      <c r="AW23" s="823"/>
      <c r="AX23" s="823"/>
      <c r="AY23" s="824"/>
      <c r="AZ23" s="832" t="s">
        <v>522</v>
      </c>
      <c r="BA23" s="833"/>
      <c r="BB23" s="833"/>
      <c r="BC23" s="833"/>
      <c r="BD23" s="834"/>
      <c r="BE23" s="232"/>
      <c r="BF23" s="232"/>
      <c r="BG23" s="232"/>
      <c r="BH23" s="232"/>
      <c r="BI23" s="232"/>
      <c r="BJ23" s="232"/>
      <c r="BK23" s="232"/>
      <c r="BL23" s="232"/>
      <c r="BM23" s="232"/>
      <c r="BN23" s="232"/>
      <c r="BO23" s="232"/>
      <c r="BP23" s="232"/>
      <c r="BQ23" s="240">
        <v>17</v>
      </c>
      <c r="BR23" s="241"/>
      <c r="BS23" s="791"/>
      <c r="BT23" s="792"/>
      <c r="BU23" s="792"/>
      <c r="BV23" s="792"/>
      <c r="BW23" s="792"/>
      <c r="BX23" s="792"/>
      <c r="BY23" s="792"/>
      <c r="BZ23" s="792"/>
      <c r="CA23" s="792"/>
      <c r="CB23" s="792"/>
      <c r="CC23" s="792"/>
      <c r="CD23" s="792"/>
      <c r="CE23" s="792"/>
      <c r="CF23" s="792"/>
      <c r="CG23" s="79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33"/>
    </row>
    <row r="24" spans="1:131" s="234" customFormat="1" ht="26.25" customHeight="1" x14ac:dyDescent="0.15">
      <c r="A24" s="831" t="s">
        <v>523</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364"/>
      <c r="BA24" s="364"/>
      <c r="BB24" s="364"/>
      <c r="BC24" s="364"/>
      <c r="BD24" s="364"/>
      <c r="BE24" s="232"/>
      <c r="BF24" s="232"/>
      <c r="BG24" s="232"/>
      <c r="BH24" s="232"/>
      <c r="BI24" s="232"/>
      <c r="BJ24" s="232"/>
      <c r="BK24" s="232"/>
      <c r="BL24" s="232"/>
      <c r="BM24" s="232"/>
      <c r="BN24" s="232"/>
      <c r="BO24" s="232"/>
      <c r="BP24" s="232"/>
      <c r="BQ24" s="240">
        <v>18</v>
      </c>
      <c r="BR24" s="241"/>
      <c r="BS24" s="791"/>
      <c r="BT24" s="792"/>
      <c r="BU24" s="792"/>
      <c r="BV24" s="792"/>
      <c r="BW24" s="792"/>
      <c r="BX24" s="792"/>
      <c r="BY24" s="792"/>
      <c r="BZ24" s="792"/>
      <c r="CA24" s="792"/>
      <c r="CB24" s="792"/>
      <c r="CC24" s="792"/>
      <c r="CD24" s="792"/>
      <c r="CE24" s="792"/>
      <c r="CF24" s="792"/>
      <c r="CG24" s="79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33"/>
    </row>
    <row r="25" spans="1:131" s="227" customFormat="1" ht="26.25" customHeight="1" thickBot="1" x14ac:dyDescent="0.2">
      <c r="A25" s="772" t="s">
        <v>375</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364"/>
      <c r="BK25" s="364"/>
      <c r="BL25" s="364"/>
      <c r="BM25" s="364"/>
      <c r="BN25" s="364"/>
      <c r="BO25" s="243"/>
      <c r="BP25" s="243"/>
      <c r="BQ25" s="240">
        <v>19</v>
      </c>
      <c r="BR25" s="241"/>
      <c r="BS25" s="791"/>
      <c r="BT25" s="792"/>
      <c r="BU25" s="792"/>
      <c r="BV25" s="792"/>
      <c r="BW25" s="792"/>
      <c r="BX25" s="792"/>
      <c r="BY25" s="792"/>
      <c r="BZ25" s="792"/>
      <c r="CA25" s="792"/>
      <c r="CB25" s="792"/>
      <c r="CC25" s="792"/>
      <c r="CD25" s="792"/>
      <c r="CE25" s="792"/>
      <c r="CF25" s="792"/>
      <c r="CG25" s="79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26"/>
    </row>
    <row r="26" spans="1:131" s="227" customFormat="1" ht="26.25" customHeight="1" x14ac:dyDescent="0.15">
      <c r="A26" s="763" t="s">
        <v>364</v>
      </c>
      <c r="B26" s="764"/>
      <c r="C26" s="764"/>
      <c r="D26" s="764"/>
      <c r="E26" s="764"/>
      <c r="F26" s="764"/>
      <c r="G26" s="764"/>
      <c r="H26" s="764"/>
      <c r="I26" s="764"/>
      <c r="J26" s="764"/>
      <c r="K26" s="764"/>
      <c r="L26" s="764"/>
      <c r="M26" s="764"/>
      <c r="N26" s="764"/>
      <c r="O26" s="764"/>
      <c r="P26" s="765"/>
      <c r="Q26" s="740" t="s">
        <v>524</v>
      </c>
      <c r="R26" s="741"/>
      <c r="S26" s="741"/>
      <c r="T26" s="741"/>
      <c r="U26" s="742"/>
      <c r="V26" s="740" t="s">
        <v>525</v>
      </c>
      <c r="W26" s="741"/>
      <c r="X26" s="741"/>
      <c r="Y26" s="741"/>
      <c r="Z26" s="742"/>
      <c r="AA26" s="740" t="s">
        <v>526</v>
      </c>
      <c r="AB26" s="741"/>
      <c r="AC26" s="741"/>
      <c r="AD26" s="741"/>
      <c r="AE26" s="741"/>
      <c r="AF26" s="835" t="s">
        <v>527</v>
      </c>
      <c r="AG26" s="836"/>
      <c r="AH26" s="836"/>
      <c r="AI26" s="836"/>
      <c r="AJ26" s="837"/>
      <c r="AK26" s="741" t="s">
        <v>528</v>
      </c>
      <c r="AL26" s="741"/>
      <c r="AM26" s="741"/>
      <c r="AN26" s="741"/>
      <c r="AO26" s="742"/>
      <c r="AP26" s="740" t="s">
        <v>529</v>
      </c>
      <c r="AQ26" s="741"/>
      <c r="AR26" s="741"/>
      <c r="AS26" s="741"/>
      <c r="AT26" s="742"/>
      <c r="AU26" s="740" t="s">
        <v>530</v>
      </c>
      <c r="AV26" s="741"/>
      <c r="AW26" s="741"/>
      <c r="AX26" s="741"/>
      <c r="AY26" s="742"/>
      <c r="AZ26" s="740" t="s">
        <v>376</v>
      </c>
      <c r="BA26" s="741"/>
      <c r="BB26" s="741"/>
      <c r="BC26" s="741"/>
      <c r="BD26" s="742"/>
      <c r="BE26" s="740" t="s">
        <v>369</v>
      </c>
      <c r="BF26" s="741"/>
      <c r="BG26" s="741"/>
      <c r="BH26" s="741"/>
      <c r="BI26" s="752"/>
      <c r="BJ26" s="364"/>
      <c r="BK26" s="364"/>
      <c r="BL26" s="364"/>
      <c r="BM26" s="364"/>
      <c r="BN26" s="364"/>
      <c r="BO26" s="243"/>
      <c r="BP26" s="243"/>
      <c r="BQ26" s="240">
        <v>20</v>
      </c>
      <c r="BR26" s="241"/>
      <c r="BS26" s="791"/>
      <c r="BT26" s="792"/>
      <c r="BU26" s="792"/>
      <c r="BV26" s="792"/>
      <c r="BW26" s="792"/>
      <c r="BX26" s="792"/>
      <c r="BY26" s="792"/>
      <c r="BZ26" s="792"/>
      <c r="CA26" s="792"/>
      <c r="CB26" s="792"/>
      <c r="CC26" s="792"/>
      <c r="CD26" s="792"/>
      <c r="CE26" s="792"/>
      <c r="CF26" s="792"/>
      <c r="CG26" s="79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26"/>
    </row>
    <row r="27" spans="1:131" s="227" customFormat="1" ht="26.25" customHeight="1" thickBot="1" x14ac:dyDescent="0.2">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8"/>
      <c r="AG27" s="839"/>
      <c r="AH27" s="839"/>
      <c r="AI27" s="839"/>
      <c r="AJ27" s="840"/>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364"/>
      <c r="BK27" s="364"/>
      <c r="BL27" s="364"/>
      <c r="BM27" s="364"/>
      <c r="BN27" s="364"/>
      <c r="BO27" s="243"/>
      <c r="BP27" s="243"/>
      <c r="BQ27" s="240">
        <v>21</v>
      </c>
      <c r="BR27" s="241"/>
      <c r="BS27" s="791"/>
      <c r="BT27" s="792"/>
      <c r="BU27" s="792"/>
      <c r="BV27" s="792"/>
      <c r="BW27" s="792"/>
      <c r="BX27" s="792"/>
      <c r="BY27" s="792"/>
      <c r="BZ27" s="792"/>
      <c r="CA27" s="792"/>
      <c r="CB27" s="792"/>
      <c r="CC27" s="792"/>
      <c r="CD27" s="792"/>
      <c r="CE27" s="792"/>
      <c r="CF27" s="792"/>
      <c r="CG27" s="79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26"/>
    </row>
    <row r="28" spans="1:131" s="227" customFormat="1" ht="26.25" customHeight="1" thickTop="1" x14ac:dyDescent="0.15">
      <c r="A28" s="244">
        <v>1</v>
      </c>
      <c r="B28" s="754" t="s">
        <v>531</v>
      </c>
      <c r="C28" s="755"/>
      <c r="D28" s="755"/>
      <c r="E28" s="755"/>
      <c r="F28" s="755"/>
      <c r="G28" s="755"/>
      <c r="H28" s="755"/>
      <c r="I28" s="755"/>
      <c r="J28" s="755"/>
      <c r="K28" s="755"/>
      <c r="L28" s="755"/>
      <c r="M28" s="755"/>
      <c r="N28" s="755"/>
      <c r="O28" s="755"/>
      <c r="P28" s="756"/>
      <c r="Q28" s="845">
        <v>1514</v>
      </c>
      <c r="R28" s="846"/>
      <c r="S28" s="846"/>
      <c r="T28" s="846"/>
      <c r="U28" s="846"/>
      <c r="V28" s="846">
        <v>1440</v>
      </c>
      <c r="W28" s="846"/>
      <c r="X28" s="846"/>
      <c r="Y28" s="846"/>
      <c r="Z28" s="846"/>
      <c r="AA28" s="846">
        <v>74</v>
      </c>
      <c r="AB28" s="846"/>
      <c r="AC28" s="846"/>
      <c r="AD28" s="846"/>
      <c r="AE28" s="847"/>
      <c r="AF28" s="848">
        <v>74</v>
      </c>
      <c r="AG28" s="846"/>
      <c r="AH28" s="846"/>
      <c r="AI28" s="846"/>
      <c r="AJ28" s="849"/>
      <c r="AK28" s="850">
        <v>153</v>
      </c>
      <c r="AL28" s="841"/>
      <c r="AM28" s="841"/>
      <c r="AN28" s="841"/>
      <c r="AO28" s="841"/>
      <c r="AP28" s="841" t="s">
        <v>532</v>
      </c>
      <c r="AQ28" s="841"/>
      <c r="AR28" s="841"/>
      <c r="AS28" s="841"/>
      <c r="AT28" s="841"/>
      <c r="AU28" s="841" t="s">
        <v>532</v>
      </c>
      <c r="AV28" s="841"/>
      <c r="AW28" s="841"/>
      <c r="AX28" s="841"/>
      <c r="AY28" s="841"/>
      <c r="AZ28" s="842" t="s">
        <v>532</v>
      </c>
      <c r="BA28" s="842"/>
      <c r="BB28" s="842"/>
      <c r="BC28" s="842"/>
      <c r="BD28" s="842"/>
      <c r="BE28" s="843"/>
      <c r="BF28" s="843"/>
      <c r="BG28" s="843"/>
      <c r="BH28" s="843"/>
      <c r="BI28" s="844"/>
      <c r="BJ28" s="364"/>
      <c r="BK28" s="364"/>
      <c r="BL28" s="364"/>
      <c r="BM28" s="364"/>
      <c r="BN28" s="364"/>
      <c r="BO28" s="243"/>
      <c r="BP28" s="243"/>
      <c r="BQ28" s="240">
        <v>22</v>
      </c>
      <c r="BR28" s="241"/>
      <c r="BS28" s="791"/>
      <c r="BT28" s="792"/>
      <c r="BU28" s="792"/>
      <c r="BV28" s="792"/>
      <c r="BW28" s="792"/>
      <c r="BX28" s="792"/>
      <c r="BY28" s="792"/>
      <c r="BZ28" s="792"/>
      <c r="CA28" s="792"/>
      <c r="CB28" s="792"/>
      <c r="CC28" s="792"/>
      <c r="CD28" s="792"/>
      <c r="CE28" s="792"/>
      <c r="CF28" s="792"/>
      <c r="CG28" s="79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26"/>
    </row>
    <row r="29" spans="1:131" s="227" customFormat="1" ht="26.25" customHeight="1" x14ac:dyDescent="0.15">
      <c r="A29" s="244">
        <v>2</v>
      </c>
      <c r="B29" s="778" t="s">
        <v>533</v>
      </c>
      <c r="C29" s="779"/>
      <c r="D29" s="779"/>
      <c r="E29" s="779"/>
      <c r="F29" s="779"/>
      <c r="G29" s="779"/>
      <c r="H29" s="779"/>
      <c r="I29" s="779"/>
      <c r="J29" s="779"/>
      <c r="K29" s="779"/>
      <c r="L29" s="779"/>
      <c r="M29" s="779"/>
      <c r="N29" s="779"/>
      <c r="O29" s="779"/>
      <c r="P29" s="780"/>
      <c r="Q29" s="781">
        <v>1206</v>
      </c>
      <c r="R29" s="782"/>
      <c r="S29" s="782"/>
      <c r="T29" s="782"/>
      <c r="U29" s="782"/>
      <c r="V29" s="782">
        <v>1143</v>
      </c>
      <c r="W29" s="782"/>
      <c r="X29" s="782"/>
      <c r="Y29" s="782"/>
      <c r="Z29" s="782"/>
      <c r="AA29" s="782">
        <v>63</v>
      </c>
      <c r="AB29" s="782"/>
      <c r="AC29" s="782"/>
      <c r="AD29" s="782"/>
      <c r="AE29" s="783"/>
      <c r="AF29" s="784">
        <v>63</v>
      </c>
      <c r="AG29" s="785"/>
      <c r="AH29" s="785"/>
      <c r="AI29" s="785"/>
      <c r="AJ29" s="786"/>
      <c r="AK29" s="853">
        <v>182</v>
      </c>
      <c r="AL29" s="854"/>
      <c r="AM29" s="854"/>
      <c r="AN29" s="854"/>
      <c r="AO29" s="854"/>
      <c r="AP29" s="854" t="s">
        <v>532</v>
      </c>
      <c r="AQ29" s="854"/>
      <c r="AR29" s="854"/>
      <c r="AS29" s="854"/>
      <c r="AT29" s="854"/>
      <c r="AU29" s="854" t="s">
        <v>532</v>
      </c>
      <c r="AV29" s="854"/>
      <c r="AW29" s="854"/>
      <c r="AX29" s="854"/>
      <c r="AY29" s="854"/>
      <c r="AZ29" s="855" t="s">
        <v>532</v>
      </c>
      <c r="BA29" s="855"/>
      <c r="BB29" s="855"/>
      <c r="BC29" s="855"/>
      <c r="BD29" s="855"/>
      <c r="BE29" s="851"/>
      <c r="BF29" s="851"/>
      <c r="BG29" s="851"/>
      <c r="BH29" s="851"/>
      <c r="BI29" s="852"/>
      <c r="BJ29" s="364"/>
      <c r="BK29" s="364"/>
      <c r="BL29" s="364"/>
      <c r="BM29" s="364"/>
      <c r="BN29" s="364"/>
      <c r="BO29" s="243"/>
      <c r="BP29" s="243"/>
      <c r="BQ29" s="240">
        <v>23</v>
      </c>
      <c r="BR29" s="241"/>
      <c r="BS29" s="791"/>
      <c r="BT29" s="792"/>
      <c r="BU29" s="792"/>
      <c r="BV29" s="792"/>
      <c r="BW29" s="792"/>
      <c r="BX29" s="792"/>
      <c r="BY29" s="792"/>
      <c r="BZ29" s="792"/>
      <c r="CA29" s="792"/>
      <c r="CB29" s="792"/>
      <c r="CC29" s="792"/>
      <c r="CD29" s="792"/>
      <c r="CE29" s="792"/>
      <c r="CF29" s="792"/>
      <c r="CG29" s="79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26"/>
    </row>
    <row r="30" spans="1:131" s="227" customFormat="1" ht="26.25" customHeight="1" x14ac:dyDescent="0.15">
      <c r="A30" s="244">
        <v>3</v>
      </c>
      <c r="B30" s="778" t="s">
        <v>534</v>
      </c>
      <c r="C30" s="779"/>
      <c r="D30" s="779"/>
      <c r="E30" s="779"/>
      <c r="F30" s="779"/>
      <c r="G30" s="779"/>
      <c r="H30" s="779"/>
      <c r="I30" s="779"/>
      <c r="J30" s="779"/>
      <c r="K30" s="779"/>
      <c r="L30" s="779"/>
      <c r="M30" s="779"/>
      <c r="N30" s="779"/>
      <c r="O30" s="779"/>
      <c r="P30" s="780"/>
      <c r="Q30" s="781">
        <v>130</v>
      </c>
      <c r="R30" s="782"/>
      <c r="S30" s="782"/>
      <c r="T30" s="782"/>
      <c r="U30" s="782"/>
      <c r="V30" s="782">
        <v>130</v>
      </c>
      <c r="W30" s="782"/>
      <c r="X30" s="782"/>
      <c r="Y30" s="782"/>
      <c r="Z30" s="782"/>
      <c r="AA30" s="782">
        <v>0</v>
      </c>
      <c r="AB30" s="782"/>
      <c r="AC30" s="782"/>
      <c r="AD30" s="782"/>
      <c r="AE30" s="783"/>
      <c r="AF30" s="784">
        <v>0</v>
      </c>
      <c r="AG30" s="785"/>
      <c r="AH30" s="785"/>
      <c r="AI30" s="785"/>
      <c r="AJ30" s="786"/>
      <c r="AK30" s="853">
        <v>52</v>
      </c>
      <c r="AL30" s="854"/>
      <c r="AM30" s="854"/>
      <c r="AN30" s="854"/>
      <c r="AO30" s="854"/>
      <c r="AP30" s="854" t="s">
        <v>532</v>
      </c>
      <c r="AQ30" s="854"/>
      <c r="AR30" s="854"/>
      <c r="AS30" s="854"/>
      <c r="AT30" s="854"/>
      <c r="AU30" s="854" t="s">
        <v>532</v>
      </c>
      <c r="AV30" s="854"/>
      <c r="AW30" s="854"/>
      <c r="AX30" s="854"/>
      <c r="AY30" s="854"/>
      <c r="AZ30" s="855" t="s">
        <v>532</v>
      </c>
      <c r="BA30" s="855"/>
      <c r="BB30" s="855"/>
      <c r="BC30" s="855"/>
      <c r="BD30" s="855"/>
      <c r="BE30" s="851"/>
      <c r="BF30" s="851"/>
      <c r="BG30" s="851"/>
      <c r="BH30" s="851"/>
      <c r="BI30" s="852"/>
      <c r="BJ30" s="364"/>
      <c r="BK30" s="364"/>
      <c r="BL30" s="364"/>
      <c r="BM30" s="364"/>
      <c r="BN30" s="364"/>
      <c r="BO30" s="243"/>
      <c r="BP30" s="243"/>
      <c r="BQ30" s="240">
        <v>24</v>
      </c>
      <c r="BR30" s="241"/>
      <c r="BS30" s="791"/>
      <c r="BT30" s="792"/>
      <c r="BU30" s="792"/>
      <c r="BV30" s="792"/>
      <c r="BW30" s="792"/>
      <c r="BX30" s="792"/>
      <c r="BY30" s="792"/>
      <c r="BZ30" s="792"/>
      <c r="CA30" s="792"/>
      <c r="CB30" s="792"/>
      <c r="CC30" s="792"/>
      <c r="CD30" s="792"/>
      <c r="CE30" s="792"/>
      <c r="CF30" s="792"/>
      <c r="CG30" s="79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26"/>
    </row>
    <row r="31" spans="1:131" s="227" customFormat="1" ht="26.25" customHeight="1" x14ac:dyDescent="0.15">
      <c r="A31" s="244">
        <v>4</v>
      </c>
      <c r="B31" s="778" t="s">
        <v>535</v>
      </c>
      <c r="C31" s="779"/>
      <c r="D31" s="779"/>
      <c r="E31" s="779"/>
      <c r="F31" s="779"/>
      <c r="G31" s="779"/>
      <c r="H31" s="779"/>
      <c r="I31" s="779"/>
      <c r="J31" s="779"/>
      <c r="K31" s="779"/>
      <c r="L31" s="779"/>
      <c r="M31" s="779"/>
      <c r="N31" s="779"/>
      <c r="O31" s="779"/>
      <c r="P31" s="780"/>
      <c r="Q31" s="781">
        <v>82</v>
      </c>
      <c r="R31" s="782"/>
      <c r="S31" s="782"/>
      <c r="T31" s="782"/>
      <c r="U31" s="782"/>
      <c r="V31" s="782">
        <v>77</v>
      </c>
      <c r="W31" s="782"/>
      <c r="X31" s="782"/>
      <c r="Y31" s="782"/>
      <c r="Z31" s="782"/>
      <c r="AA31" s="782">
        <v>4</v>
      </c>
      <c r="AB31" s="782"/>
      <c r="AC31" s="782"/>
      <c r="AD31" s="782"/>
      <c r="AE31" s="783"/>
      <c r="AF31" s="784">
        <v>4</v>
      </c>
      <c r="AG31" s="785"/>
      <c r="AH31" s="785"/>
      <c r="AI31" s="785"/>
      <c r="AJ31" s="786"/>
      <c r="AK31" s="853">
        <v>25</v>
      </c>
      <c r="AL31" s="854"/>
      <c r="AM31" s="854"/>
      <c r="AN31" s="854"/>
      <c r="AO31" s="854"/>
      <c r="AP31" s="854">
        <v>250</v>
      </c>
      <c r="AQ31" s="854"/>
      <c r="AR31" s="854"/>
      <c r="AS31" s="854"/>
      <c r="AT31" s="854"/>
      <c r="AU31" s="854">
        <v>240</v>
      </c>
      <c r="AV31" s="854"/>
      <c r="AW31" s="854"/>
      <c r="AX31" s="854"/>
      <c r="AY31" s="854"/>
      <c r="AZ31" s="855" t="s">
        <v>532</v>
      </c>
      <c r="BA31" s="855"/>
      <c r="BB31" s="855"/>
      <c r="BC31" s="855"/>
      <c r="BD31" s="855"/>
      <c r="BE31" s="851" t="s">
        <v>536</v>
      </c>
      <c r="BF31" s="851"/>
      <c r="BG31" s="851"/>
      <c r="BH31" s="851"/>
      <c r="BI31" s="852"/>
      <c r="BJ31" s="364"/>
      <c r="BK31" s="364"/>
      <c r="BL31" s="364"/>
      <c r="BM31" s="364"/>
      <c r="BN31" s="364"/>
      <c r="BO31" s="243"/>
      <c r="BP31" s="243"/>
      <c r="BQ31" s="240">
        <v>25</v>
      </c>
      <c r="BR31" s="241"/>
      <c r="BS31" s="791"/>
      <c r="BT31" s="792"/>
      <c r="BU31" s="792"/>
      <c r="BV31" s="792"/>
      <c r="BW31" s="792"/>
      <c r="BX31" s="792"/>
      <c r="BY31" s="792"/>
      <c r="BZ31" s="792"/>
      <c r="CA31" s="792"/>
      <c r="CB31" s="792"/>
      <c r="CC31" s="792"/>
      <c r="CD31" s="792"/>
      <c r="CE31" s="792"/>
      <c r="CF31" s="792"/>
      <c r="CG31" s="79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26"/>
    </row>
    <row r="32" spans="1:131" s="227" customFormat="1" ht="26.25" customHeight="1" x14ac:dyDescent="0.15">
      <c r="A32" s="244">
        <v>5</v>
      </c>
      <c r="B32" s="778" t="s">
        <v>537</v>
      </c>
      <c r="C32" s="779"/>
      <c r="D32" s="779"/>
      <c r="E32" s="779"/>
      <c r="F32" s="779"/>
      <c r="G32" s="779"/>
      <c r="H32" s="779"/>
      <c r="I32" s="779"/>
      <c r="J32" s="779"/>
      <c r="K32" s="779"/>
      <c r="L32" s="779"/>
      <c r="M32" s="779"/>
      <c r="N32" s="779"/>
      <c r="O32" s="779"/>
      <c r="P32" s="780"/>
      <c r="Q32" s="781">
        <v>487</v>
      </c>
      <c r="R32" s="782"/>
      <c r="S32" s="782"/>
      <c r="T32" s="782"/>
      <c r="U32" s="782"/>
      <c r="V32" s="782">
        <v>472</v>
      </c>
      <c r="W32" s="782"/>
      <c r="X32" s="782"/>
      <c r="Y32" s="782"/>
      <c r="Z32" s="782"/>
      <c r="AA32" s="782">
        <v>15</v>
      </c>
      <c r="AB32" s="782"/>
      <c r="AC32" s="782"/>
      <c r="AD32" s="782"/>
      <c r="AE32" s="783"/>
      <c r="AF32" s="784">
        <v>15</v>
      </c>
      <c r="AG32" s="785"/>
      <c r="AH32" s="785"/>
      <c r="AI32" s="785"/>
      <c r="AJ32" s="786"/>
      <c r="AK32" s="853">
        <v>225</v>
      </c>
      <c r="AL32" s="854"/>
      <c r="AM32" s="854"/>
      <c r="AN32" s="854"/>
      <c r="AO32" s="854"/>
      <c r="AP32" s="854">
        <v>3674</v>
      </c>
      <c r="AQ32" s="854"/>
      <c r="AR32" s="854"/>
      <c r="AS32" s="854"/>
      <c r="AT32" s="854"/>
      <c r="AU32" s="854">
        <v>3200</v>
      </c>
      <c r="AV32" s="854"/>
      <c r="AW32" s="854"/>
      <c r="AX32" s="854"/>
      <c r="AY32" s="854"/>
      <c r="AZ32" s="855" t="s">
        <v>532</v>
      </c>
      <c r="BA32" s="855"/>
      <c r="BB32" s="855"/>
      <c r="BC32" s="855"/>
      <c r="BD32" s="855"/>
      <c r="BE32" s="851" t="s">
        <v>536</v>
      </c>
      <c r="BF32" s="851"/>
      <c r="BG32" s="851"/>
      <c r="BH32" s="851"/>
      <c r="BI32" s="852"/>
      <c r="BJ32" s="364"/>
      <c r="BK32" s="364"/>
      <c r="BL32" s="364"/>
      <c r="BM32" s="364"/>
      <c r="BN32" s="364"/>
      <c r="BO32" s="243"/>
      <c r="BP32" s="243"/>
      <c r="BQ32" s="240">
        <v>26</v>
      </c>
      <c r="BR32" s="241"/>
      <c r="BS32" s="791"/>
      <c r="BT32" s="792"/>
      <c r="BU32" s="792"/>
      <c r="BV32" s="792"/>
      <c r="BW32" s="792"/>
      <c r="BX32" s="792"/>
      <c r="BY32" s="792"/>
      <c r="BZ32" s="792"/>
      <c r="CA32" s="792"/>
      <c r="CB32" s="792"/>
      <c r="CC32" s="792"/>
      <c r="CD32" s="792"/>
      <c r="CE32" s="792"/>
      <c r="CF32" s="792"/>
      <c r="CG32" s="79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26"/>
    </row>
    <row r="33" spans="1:131" s="227" customFormat="1" ht="26.25" customHeight="1" x14ac:dyDescent="0.15">
      <c r="A33" s="244">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53"/>
      <c r="AL33" s="854"/>
      <c r="AM33" s="854"/>
      <c r="AN33" s="854"/>
      <c r="AO33" s="854"/>
      <c r="AP33" s="854"/>
      <c r="AQ33" s="854"/>
      <c r="AR33" s="854"/>
      <c r="AS33" s="854"/>
      <c r="AT33" s="854"/>
      <c r="AU33" s="854"/>
      <c r="AV33" s="854"/>
      <c r="AW33" s="854"/>
      <c r="AX33" s="854"/>
      <c r="AY33" s="854"/>
      <c r="AZ33" s="855"/>
      <c r="BA33" s="855"/>
      <c r="BB33" s="855"/>
      <c r="BC33" s="855"/>
      <c r="BD33" s="855"/>
      <c r="BE33" s="851"/>
      <c r="BF33" s="851"/>
      <c r="BG33" s="851"/>
      <c r="BH33" s="851"/>
      <c r="BI33" s="852"/>
      <c r="BJ33" s="364"/>
      <c r="BK33" s="364"/>
      <c r="BL33" s="364"/>
      <c r="BM33" s="364"/>
      <c r="BN33" s="364"/>
      <c r="BO33" s="243"/>
      <c r="BP33" s="243"/>
      <c r="BQ33" s="240">
        <v>27</v>
      </c>
      <c r="BR33" s="241"/>
      <c r="BS33" s="791"/>
      <c r="BT33" s="792"/>
      <c r="BU33" s="792"/>
      <c r="BV33" s="792"/>
      <c r="BW33" s="792"/>
      <c r="BX33" s="792"/>
      <c r="BY33" s="792"/>
      <c r="BZ33" s="792"/>
      <c r="CA33" s="792"/>
      <c r="CB33" s="792"/>
      <c r="CC33" s="792"/>
      <c r="CD33" s="792"/>
      <c r="CE33" s="792"/>
      <c r="CF33" s="792"/>
      <c r="CG33" s="79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26"/>
    </row>
    <row r="34" spans="1:131" s="227" customFormat="1" ht="26.25" customHeight="1" x14ac:dyDescent="0.15">
      <c r="A34" s="244">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364"/>
      <c r="BK34" s="364"/>
      <c r="BL34" s="364"/>
      <c r="BM34" s="364"/>
      <c r="BN34" s="364"/>
      <c r="BO34" s="243"/>
      <c r="BP34" s="243"/>
      <c r="BQ34" s="240">
        <v>28</v>
      </c>
      <c r="BR34" s="241"/>
      <c r="BS34" s="791"/>
      <c r="BT34" s="792"/>
      <c r="BU34" s="792"/>
      <c r="BV34" s="792"/>
      <c r="BW34" s="792"/>
      <c r="BX34" s="792"/>
      <c r="BY34" s="792"/>
      <c r="BZ34" s="792"/>
      <c r="CA34" s="792"/>
      <c r="CB34" s="792"/>
      <c r="CC34" s="792"/>
      <c r="CD34" s="792"/>
      <c r="CE34" s="792"/>
      <c r="CF34" s="792"/>
      <c r="CG34" s="79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26"/>
    </row>
    <row r="35" spans="1:131" s="227" customFormat="1" ht="26.25" customHeight="1" x14ac:dyDescent="0.15">
      <c r="A35" s="244">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364"/>
      <c r="BK35" s="364"/>
      <c r="BL35" s="364"/>
      <c r="BM35" s="364"/>
      <c r="BN35" s="364"/>
      <c r="BO35" s="243"/>
      <c r="BP35" s="243"/>
      <c r="BQ35" s="240">
        <v>29</v>
      </c>
      <c r="BR35" s="241"/>
      <c r="BS35" s="791"/>
      <c r="BT35" s="792"/>
      <c r="BU35" s="792"/>
      <c r="BV35" s="792"/>
      <c r="BW35" s="792"/>
      <c r="BX35" s="792"/>
      <c r="BY35" s="792"/>
      <c r="BZ35" s="792"/>
      <c r="CA35" s="792"/>
      <c r="CB35" s="792"/>
      <c r="CC35" s="792"/>
      <c r="CD35" s="792"/>
      <c r="CE35" s="792"/>
      <c r="CF35" s="792"/>
      <c r="CG35" s="79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26"/>
    </row>
    <row r="36" spans="1:131" s="227" customFormat="1" ht="26.25" customHeight="1" x14ac:dyDescent="0.15">
      <c r="A36" s="244">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364"/>
      <c r="BK36" s="364"/>
      <c r="BL36" s="364"/>
      <c r="BM36" s="364"/>
      <c r="BN36" s="364"/>
      <c r="BO36" s="243"/>
      <c r="BP36" s="243"/>
      <c r="BQ36" s="240">
        <v>30</v>
      </c>
      <c r="BR36" s="241"/>
      <c r="BS36" s="791"/>
      <c r="BT36" s="792"/>
      <c r="BU36" s="792"/>
      <c r="BV36" s="792"/>
      <c r="BW36" s="792"/>
      <c r="BX36" s="792"/>
      <c r="BY36" s="792"/>
      <c r="BZ36" s="792"/>
      <c r="CA36" s="792"/>
      <c r="CB36" s="792"/>
      <c r="CC36" s="792"/>
      <c r="CD36" s="792"/>
      <c r="CE36" s="792"/>
      <c r="CF36" s="792"/>
      <c r="CG36" s="79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26"/>
    </row>
    <row r="37" spans="1:131" s="227" customFormat="1" ht="26.25" customHeight="1" x14ac:dyDescent="0.15">
      <c r="A37" s="244">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364"/>
      <c r="BK37" s="364"/>
      <c r="BL37" s="364"/>
      <c r="BM37" s="364"/>
      <c r="BN37" s="364"/>
      <c r="BO37" s="243"/>
      <c r="BP37" s="243"/>
      <c r="BQ37" s="240">
        <v>31</v>
      </c>
      <c r="BR37" s="241"/>
      <c r="BS37" s="791"/>
      <c r="BT37" s="792"/>
      <c r="BU37" s="792"/>
      <c r="BV37" s="792"/>
      <c r="BW37" s="792"/>
      <c r="BX37" s="792"/>
      <c r="BY37" s="792"/>
      <c r="BZ37" s="792"/>
      <c r="CA37" s="792"/>
      <c r="CB37" s="792"/>
      <c r="CC37" s="792"/>
      <c r="CD37" s="792"/>
      <c r="CE37" s="792"/>
      <c r="CF37" s="792"/>
      <c r="CG37" s="79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26"/>
    </row>
    <row r="38" spans="1:131" s="227" customFormat="1" ht="26.25" customHeight="1" x14ac:dyDescent="0.15">
      <c r="A38" s="244">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364"/>
      <c r="BK38" s="364"/>
      <c r="BL38" s="364"/>
      <c r="BM38" s="364"/>
      <c r="BN38" s="364"/>
      <c r="BO38" s="243"/>
      <c r="BP38" s="243"/>
      <c r="BQ38" s="240">
        <v>32</v>
      </c>
      <c r="BR38" s="241"/>
      <c r="BS38" s="791"/>
      <c r="BT38" s="792"/>
      <c r="BU38" s="792"/>
      <c r="BV38" s="792"/>
      <c r="BW38" s="792"/>
      <c r="BX38" s="792"/>
      <c r="BY38" s="792"/>
      <c r="BZ38" s="792"/>
      <c r="CA38" s="792"/>
      <c r="CB38" s="792"/>
      <c r="CC38" s="792"/>
      <c r="CD38" s="792"/>
      <c r="CE38" s="792"/>
      <c r="CF38" s="792"/>
      <c r="CG38" s="79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26"/>
    </row>
    <row r="39" spans="1:131" s="227" customFormat="1" ht="26.25" customHeight="1" x14ac:dyDescent="0.15">
      <c r="A39" s="244">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364"/>
      <c r="BK39" s="364"/>
      <c r="BL39" s="364"/>
      <c r="BM39" s="364"/>
      <c r="BN39" s="364"/>
      <c r="BO39" s="243"/>
      <c r="BP39" s="243"/>
      <c r="BQ39" s="240">
        <v>33</v>
      </c>
      <c r="BR39" s="241"/>
      <c r="BS39" s="791"/>
      <c r="BT39" s="792"/>
      <c r="BU39" s="792"/>
      <c r="BV39" s="792"/>
      <c r="BW39" s="792"/>
      <c r="BX39" s="792"/>
      <c r="BY39" s="792"/>
      <c r="BZ39" s="792"/>
      <c r="CA39" s="792"/>
      <c r="CB39" s="792"/>
      <c r="CC39" s="792"/>
      <c r="CD39" s="792"/>
      <c r="CE39" s="792"/>
      <c r="CF39" s="792"/>
      <c r="CG39" s="79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26"/>
    </row>
    <row r="40" spans="1:131" s="227" customFormat="1" ht="26.25" customHeight="1" x14ac:dyDescent="0.15">
      <c r="A40" s="239">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364"/>
      <c r="BK40" s="364"/>
      <c r="BL40" s="364"/>
      <c r="BM40" s="364"/>
      <c r="BN40" s="364"/>
      <c r="BO40" s="243"/>
      <c r="BP40" s="243"/>
      <c r="BQ40" s="240">
        <v>34</v>
      </c>
      <c r="BR40" s="241"/>
      <c r="BS40" s="791"/>
      <c r="BT40" s="792"/>
      <c r="BU40" s="792"/>
      <c r="BV40" s="792"/>
      <c r="BW40" s="792"/>
      <c r="BX40" s="792"/>
      <c r="BY40" s="792"/>
      <c r="BZ40" s="792"/>
      <c r="CA40" s="792"/>
      <c r="CB40" s="792"/>
      <c r="CC40" s="792"/>
      <c r="CD40" s="792"/>
      <c r="CE40" s="792"/>
      <c r="CF40" s="792"/>
      <c r="CG40" s="79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26"/>
    </row>
    <row r="41" spans="1:131" s="227" customFormat="1" ht="26.25" customHeight="1" x14ac:dyDescent="0.15">
      <c r="A41" s="239">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364"/>
      <c r="BK41" s="364"/>
      <c r="BL41" s="364"/>
      <c r="BM41" s="364"/>
      <c r="BN41" s="364"/>
      <c r="BO41" s="243"/>
      <c r="BP41" s="243"/>
      <c r="BQ41" s="240">
        <v>35</v>
      </c>
      <c r="BR41" s="241"/>
      <c r="BS41" s="791"/>
      <c r="BT41" s="792"/>
      <c r="BU41" s="792"/>
      <c r="BV41" s="792"/>
      <c r="BW41" s="792"/>
      <c r="BX41" s="792"/>
      <c r="BY41" s="792"/>
      <c r="BZ41" s="792"/>
      <c r="CA41" s="792"/>
      <c r="CB41" s="792"/>
      <c r="CC41" s="792"/>
      <c r="CD41" s="792"/>
      <c r="CE41" s="792"/>
      <c r="CF41" s="792"/>
      <c r="CG41" s="79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26"/>
    </row>
    <row r="42" spans="1:131" s="227" customFormat="1" ht="26.25" customHeight="1" x14ac:dyDescent="0.15">
      <c r="A42" s="239">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364"/>
      <c r="BK42" s="364"/>
      <c r="BL42" s="364"/>
      <c r="BM42" s="364"/>
      <c r="BN42" s="364"/>
      <c r="BO42" s="243"/>
      <c r="BP42" s="243"/>
      <c r="BQ42" s="240">
        <v>36</v>
      </c>
      <c r="BR42" s="241"/>
      <c r="BS42" s="791"/>
      <c r="BT42" s="792"/>
      <c r="BU42" s="792"/>
      <c r="BV42" s="792"/>
      <c r="BW42" s="792"/>
      <c r="BX42" s="792"/>
      <c r="BY42" s="792"/>
      <c r="BZ42" s="792"/>
      <c r="CA42" s="792"/>
      <c r="CB42" s="792"/>
      <c r="CC42" s="792"/>
      <c r="CD42" s="792"/>
      <c r="CE42" s="792"/>
      <c r="CF42" s="792"/>
      <c r="CG42" s="79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26"/>
    </row>
    <row r="43" spans="1:131" s="227" customFormat="1" ht="26.25" customHeight="1" x14ac:dyDescent="0.15">
      <c r="A43" s="239">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364"/>
      <c r="BK43" s="364"/>
      <c r="BL43" s="364"/>
      <c r="BM43" s="364"/>
      <c r="BN43" s="364"/>
      <c r="BO43" s="243"/>
      <c r="BP43" s="243"/>
      <c r="BQ43" s="240">
        <v>37</v>
      </c>
      <c r="BR43" s="241"/>
      <c r="BS43" s="791"/>
      <c r="BT43" s="792"/>
      <c r="BU43" s="792"/>
      <c r="BV43" s="792"/>
      <c r="BW43" s="792"/>
      <c r="BX43" s="792"/>
      <c r="BY43" s="792"/>
      <c r="BZ43" s="792"/>
      <c r="CA43" s="792"/>
      <c r="CB43" s="792"/>
      <c r="CC43" s="792"/>
      <c r="CD43" s="792"/>
      <c r="CE43" s="792"/>
      <c r="CF43" s="792"/>
      <c r="CG43" s="79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26"/>
    </row>
    <row r="44" spans="1:131" s="227" customFormat="1" ht="26.25" customHeight="1" x14ac:dyDescent="0.15">
      <c r="A44" s="239">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364"/>
      <c r="BK44" s="364"/>
      <c r="BL44" s="364"/>
      <c r="BM44" s="364"/>
      <c r="BN44" s="364"/>
      <c r="BO44" s="243"/>
      <c r="BP44" s="243"/>
      <c r="BQ44" s="240">
        <v>38</v>
      </c>
      <c r="BR44" s="241"/>
      <c r="BS44" s="791"/>
      <c r="BT44" s="792"/>
      <c r="BU44" s="792"/>
      <c r="BV44" s="792"/>
      <c r="BW44" s="792"/>
      <c r="BX44" s="792"/>
      <c r="BY44" s="792"/>
      <c r="BZ44" s="792"/>
      <c r="CA44" s="792"/>
      <c r="CB44" s="792"/>
      <c r="CC44" s="792"/>
      <c r="CD44" s="792"/>
      <c r="CE44" s="792"/>
      <c r="CF44" s="792"/>
      <c r="CG44" s="79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26"/>
    </row>
    <row r="45" spans="1:131" s="227" customFormat="1" ht="26.25" customHeight="1" x14ac:dyDescent="0.15">
      <c r="A45" s="239">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364"/>
      <c r="BK45" s="364"/>
      <c r="BL45" s="364"/>
      <c r="BM45" s="364"/>
      <c r="BN45" s="364"/>
      <c r="BO45" s="243"/>
      <c r="BP45" s="243"/>
      <c r="BQ45" s="240">
        <v>39</v>
      </c>
      <c r="BR45" s="241"/>
      <c r="BS45" s="791"/>
      <c r="BT45" s="792"/>
      <c r="BU45" s="792"/>
      <c r="BV45" s="792"/>
      <c r="BW45" s="792"/>
      <c r="BX45" s="792"/>
      <c r="BY45" s="792"/>
      <c r="BZ45" s="792"/>
      <c r="CA45" s="792"/>
      <c r="CB45" s="792"/>
      <c r="CC45" s="792"/>
      <c r="CD45" s="792"/>
      <c r="CE45" s="792"/>
      <c r="CF45" s="792"/>
      <c r="CG45" s="79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26"/>
    </row>
    <row r="46" spans="1:131" s="227" customFormat="1" ht="26.25" customHeight="1" x14ac:dyDescent="0.15">
      <c r="A46" s="239">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364"/>
      <c r="BK46" s="364"/>
      <c r="BL46" s="364"/>
      <c r="BM46" s="364"/>
      <c r="BN46" s="364"/>
      <c r="BO46" s="243"/>
      <c r="BP46" s="243"/>
      <c r="BQ46" s="240">
        <v>40</v>
      </c>
      <c r="BR46" s="241"/>
      <c r="BS46" s="791"/>
      <c r="BT46" s="792"/>
      <c r="BU46" s="792"/>
      <c r="BV46" s="792"/>
      <c r="BW46" s="792"/>
      <c r="BX46" s="792"/>
      <c r="BY46" s="792"/>
      <c r="BZ46" s="792"/>
      <c r="CA46" s="792"/>
      <c r="CB46" s="792"/>
      <c r="CC46" s="792"/>
      <c r="CD46" s="792"/>
      <c r="CE46" s="792"/>
      <c r="CF46" s="792"/>
      <c r="CG46" s="79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26"/>
    </row>
    <row r="47" spans="1:131" s="227" customFormat="1" ht="26.25" customHeight="1" x14ac:dyDescent="0.15">
      <c r="A47" s="239">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364"/>
      <c r="BK47" s="364"/>
      <c r="BL47" s="364"/>
      <c r="BM47" s="364"/>
      <c r="BN47" s="364"/>
      <c r="BO47" s="243"/>
      <c r="BP47" s="243"/>
      <c r="BQ47" s="240">
        <v>41</v>
      </c>
      <c r="BR47" s="241"/>
      <c r="BS47" s="791"/>
      <c r="BT47" s="792"/>
      <c r="BU47" s="792"/>
      <c r="BV47" s="792"/>
      <c r="BW47" s="792"/>
      <c r="BX47" s="792"/>
      <c r="BY47" s="792"/>
      <c r="BZ47" s="792"/>
      <c r="CA47" s="792"/>
      <c r="CB47" s="792"/>
      <c r="CC47" s="792"/>
      <c r="CD47" s="792"/>
      <c r="CE47" s="792"/>
      <c r="CF47" s="792"/>
      <c r="CG47" s="79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26"/>
    </row>
    <row r="48" spans="1:131" s="227" customFormat="1" ht="26.25" customHeight="1" x14ac:dyDescent="0.15">
      <c r="A48" s="239">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364"/>
      <c r="BK48" s="364"/>
      <c r="BL48" s="364"/>
      <c r="BM48" s="364"/>
      <c r="BN48" s="364"/>
      <c r="BO48" s="243"/>
      <c r="BP48" s="243"/>
      <c r="BQ48" s="240">
        <v>42</v>
      </c>
      <c r="BR48" s="241"/>
      <c r="BS48" s="791"/>
      <c r="BT48" s="792"/>
      <c r="BU48" s="792"/>
      <c r="BV48" s="792"/>
      <c r="BW48" s="792"/>
      <c r="BX48" s="792"/>
      <c r="BY48" s="792"/>
      <c r="BZ48" s="792"/>
      <c r="CA48" s="792"/>
      <c r="CB48" s="792"/>
      <c r="CC48" s="792"/>
      <c r="CD48" s="792"/>
      <c r="CE48" s="792"/>
      <c r="CF48" s="792"/>
      <c r="CG48" s="79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26"/>
    </row>
    <row r="49" spans="1:131" s="227" customFormat="1" ht="26.25" customHeight="1" x14ac:dyDescent="0.15">
      <c r="A49" s="239">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364"/>
      <c r="BK49" s="364"/>
      <c r="BL49" s="364"/>
      <c r="BM49" s="364"/>
      <c r="BN49" s="364"/>
      <c r="BO49" s="243"/>
      <c r="BP49" s="243"/>
      <c r="BQ49" s="240">
        <v>43</v>
      </c>
      <c r="BR49" s="241"/>
      <c r="BS49" s="791"/>
      <c r="BT49" s="792"/>
      <c r="BU49" s="792"/>
      <c r="BV49" s="792"/>
      <c r="BW49" s="792"/>
      <c r="BX49" s="792"/>
      <c r="BY49" s="792"/>
      <c r="BZ49" s="792"/>
      <c r="CA49" s="792"/>
      <c r="CB49" s="792"/>
      <c r="CC49" s="792"/>
      <c r="CD49" s="792"/>
      <c r="CE49" s="792"/>
      <c r="CF49" s="792"/>
      <c r="CG49" s="79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26"/>
    </row>
    <row r="50" spans="1:131" s="227" customFormat="1" ht="26.25" customHeight="1" x14ac:dyDescent="0.15">
      <c r="A50" s="239">
        <v>23</v>
      </c>
      <c r="B50" s="778"/>
      <c r="C50" s="779"/>
      <c r="D50" s="779"/>
      <c r="E50" s="779"/>
      <c r="F50" s="779"/>
      <c r="G50" s="779"/>
      <c r="H50" s="779"/>
      <c r="I50" s="779"/>
      <c r="J50" s="779"/>
      <c r="K50" s="779"/>
      <c r="L50" s="779"/>
      <c r="M50" s="779"/>
      <c r="N50" s="779"/>
      <c r="O50" s="779"/>
      <c r="P50" s="780"/>
      <c r="Q50" s="856"/>
      <c r="R50" s="857"/>
      <c r="S50" s="857"/>
      <c r="T50" s="857"/>
      <c r="U50" s="857"/>
      <c r="V50" s="857"/>
      <c r="W50" s="857"/>
      <c r="X50" s="857"/>
      <c r="Y50" s="857"/>
      <c r="Z50" s="857"/>
      <c r="AA50" s="857"/>
      <c r="AB50" s="857"/>
      <c r="AC50" s="857"/>
      <c r="AD50" s="857"/>
      <c r="AE50" s="858"/>
      <c r="AF50" s="784"/>
      <c r="AG50" s="785"/>
      <c r="AH50" s="785"/>
      <c r="AI50" s="785"/>
      <c r="AJ50" s="786"/>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364"/>
      <c r="BK50" s="364"/>
      <c r="BL50" s="364"/>
      <c r="BM50" s="364"/>
      <c r="BN50" s="364"/>
      <c r="BO50" s="243"/>
      <c r="BP50" s="243"/>
      <c r="BQ50" s="240">
        <v>44</v>
      </c>
      <c r="BR50" s="241"/>
      <c r="BS50" s="791"/>
      <c r="BT50" s="792"/>
      <c r="BU50" s="792"/>
      <c r="BV50" s="792"/>
      <c r="BW50" s="792"/>
      <c r="BX50" s="792"/>
      <c r="BY50" s="792"/>
      <c r="BZ50" s="792"/>
      <c r="CA50" s="792"/>
      <c r="CB50" s="792"/>
      <c r="CC50" s="792"/>
      <c r="CD50" s="792"/>
      <c r="CE50" s="792"/>
      <c r="CF50" s="792"/>
      <c r="CG50" s="79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26"/>
    </row>
    <row r="51" spans="1:131" s="227" customFormat="1" ht="26.25" customHeight="1" x14ac:dyDescent="0.15">
      <c r="A51" s="239">
        <v>24</v>
      </c>
      <c r="B51" s="778"/>
      <c r="C51" s="779"/>
      <c r="D51" s="779"/>
      <c r="E51" s="779"/>
      <c r="F51" s="779"/>
      <c r="G51" s="779"/>
      <c r="H51" s="779"/>
      <c r="I51" s="779"/>
      <c r="J51" s="779"/>
      <c r="K51" s="779"/>
      <c r="L51" s="779"/>
      <c r="M51" s="779"/>
      <c r="N51" s="779"/>
      <c r="O51" s="779"/>
      <c r="P51" s="780"/>
      <c r="Q51" s="856"/>
      <c r="R51" s="857"/>
      <c r="S51" s="857"/>
      <c r="T51" s="857"/>
      <c r="U51" s="857"/>
      <c r="V51" s="857"/>
      <c r="W51" s="857"/>
      <c r="X51" s="857"/>
      <c r="Y51" s="857"/>
      <c r="Z51" s="857"/>
      <c r="AA51" s="857"/>
      <c r="AB51" s="857"/>
      <c r="AC51" s="857"/>
      <c r="AD51" s="857"/>
      <c r="AE51" s="858"/>
      <c r="AF51" s="784"/>
      <c r="AG51" s="785"/>
      <c r="AH51" s="785"/>
      <c r="AI51" s="785"/>
      <c r="AJ51" s="786"/>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364"/>
      <c r="BK51" s="364"/>
      <c r="BL51" s="364"/>
      <c r="BM51" s="364"/>
      <c r="BN51" s="364"/>
      <c r="BO51" s="243"/>
      <c r="BP51" s="243"/>
      <c r="BQ51" s="240">
        <v>45</v>
      </c>
      <c r="BR51" s="241"/>
      <c r="BS51" s="791"/>
      <c r="BT51" s="792"/>
      <c r="BU51" s="792"/>
      <c r="BV51" s="792"/>
      <c r="BW51" s="792"/>
      <c r="BX51" s="792"/>
      <c r="BY51" s="792"/>
      <c r="BZ51" s="792"/>
      <c r="CA51" s="792"/>
      <c r="CB51" s="792"/>
      <c r="CC51" s="792"/>
      <c r="CD51" s="792"/>
      <c r="CE51" s="792"/>
      <c r="CF51" s="792"/>
      <c r="CG51" s="79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26"/>
    </row>
    <row r="52" spans="1:131" s="227" customFormat="1" ht="26.25" customHeight="1" x14ac:dyDescent="0.15">
      <c r="A52" s="239">
        <v>25</v>
      </c>
      <c r="B52" s="778"/>
      <c r="C52" s="779"/>
      <c r="D52" s="779"/>
      <c r="E52" s="779"/>
      <c r="F52" s="779"/>
      <c r="G52" s="779"/>
      <c r="H52" s="779"/>
      <c r="I52" s="779"/>
      <c r="J52" s="779"/>
      <c r="K52" s="779"/>
      <c r="L52" s="779"/>
      <c r="M52" s="779"/>
      <c r="N52" s="779"/>
      <c r="O52" s="779"/>
      <c r="P52" s="780"/>
      <c r="Q52" s="856"/>
      <c r="R52" s="857"/>
      <c r="S52" s="857"/>
      <c r="T52" s="857"/>
      <c r="U52" s="857"/>
      <c r="V52" s="857"/>
      <c r="W52" s="857"/>
      <c r="X52" s="857"/>
      <c r="Y52" s="857"/>
      <c r="Z52" s="857"/>
      <c r="AA52" s="857"/>
      <c r="AB52" s="857"/>
      <c r="AC52" s="857"/>
      <c r="AD52" s="857"/>
      <c r="AE52" s="858"/>
      <c r="AF52" s="784"/>
      <c r="AG52" s="785"/>
      <c r="AH52" s="785"/>
      <c r="AI52" s="785"/>
      <c r="AJ52" s="786"/>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364"/>
      <c r="BK52" s="364"/>
      <c r="BL52" s="364"/>
      <c r="BM52" s="364"/>
      <c r="BN52" s="364"/>
      <c r="BO52" s="243"/>
      <c r="BP52" s="243"/>
      <c r="BQ52" s="240">
        <v>46</v>
      </c>
      <c r="BR52" s="241"/>
      <c r="BS52" s="791"/>
      <c r="BT52" s="792"/>
      <c r="BU52" s="792"/>
      <c r="BV52" s="792"/>
      <c r="BW52" s="792"/>
      <c r="BX52" s="792"/>
      <c r="BY52" s="792"/>
      <c r="BZ52" s="792"/>
      <c r="CA52" s="792"/>
      <c r="CB52" s="792"/>
      <c r="CC52" s="792"/>
      <c r="CD52" s="792"/>
      <c r="CE52" s="792"/>
      <c r="CF52" s="792"/>
      <c r="CG52" s="79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26"/>
    </row>
    <row r="53" spans="1:131" s="227" customFormat="1" ht="26.25" customHeight="1" x14ac:dyDescent="0.15">
      <c r="A53" s="239">
        <v>26</v>
      </c>
      <c r="B53" s="778"/>
      <c r="C53" s="779"/>
      <c r="D53" s="779"/>
      <c r="E53" s="779"/>
      <c r="F53" s="779"/>
      <c r="G53" s="779"/>
      <c r="H53" s="779"/>
      <c r="I53" s="779"/>
      <c r="J53" s="779"/>
      <c r="K53" s="779"/>
      <c r="L53" s="779"/>
      <c r="M53" s="779"/>
      <c r="N53" s="779"/>
      <c r="O53" s="779"/>
      <c r="P53" s="780"/>
      <c r="Q53" s="856"/>
      <c r="R53" s="857"/>
      <c r="S53" s="857"/>
      <c r="T53" s="857"/>
      <c r="U53" s="857"/>
      <c r="V53" s="857"/>
      <c r="W53" s="857"/>
      <c r="X53" s="857"/>
      <c r="Y53" s="857"/>
      <c r="Z53" s="857"/>
      <c r="AA53" s="857"/>
      <c r="AB53" s="857"/>
      <c r="AC53" s="857"/>
      <c r="AD53" s="857"/>
      <c r="AE53" s="858"/>
      <c r="AF53" s="784"/>
      <c r="AG53" s="785"/>
      <c r="AH53" s="785"/>
      <c r="AI53" s="785"/>
      <c r="AJ53" s="786"/>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364"/>
      <c r="BK53" s="364"/>
      <c r="BL53" s="364"/>
      <c r="BM53" s="364"/>
      <c r="BN53" s="364"/>
      <c r="BO53" s="243"/>
      <c r="BP53" s="243"/>
      <c r="BQ53" s="240">
        <v>47</v>
      </c>
      <c r="BR53" s="241"/>
      <c r="BS53" s="791"/>
      <c r="BT53" s="792"/>
      <c r="BU53" s="792"/>
      <c r="BV53" s="792"/>
      <c r="BW53" s="792"/>
      <c r="BX53" s="792"/>
      <c r="BY53" s="792"/>
      <c r="BZ53" s="792"/>
      <c r="CA53" s="792"/>
      <c r="CB53" s="792"/>
      <c r="CC53" s="792"/>
      <c r="CD53" s="792"/>
      <c r="CE53" s="792"/>
      <c r="CF53" s="792"/>
      <c r="CG53" s="79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26"/>
    </row>
    <row r="54" spans="1:131" s="227" customFormat="1" ht="26.25" customHeight="1" x14ac:dyDescent="0.15">
      <c r="A54" s="239">
        <v>27</v>
      </c>
      <c r="B54" s="778"/>
      <c r="C54" s="779"/>
      <c r="D54" s="779"/>
      <c r="E54" s="779"/>
      <c r="F54" s="779"/>
      <c r="G54" s="779"/>
      <c r="H54" s="779"/>
      <c r="I54" s="779"/>
      <c r="J54" s="779"/>
      <c r="K54" s="779"/>
      <c r="L54" s="779"/>
      <c r="M54" s="779"/>
      <c r="N54" s="779"/>
      <c r="O54" s="779"/>
      <c r="P54" s="780"/>
      <c r="Q54" s="856"/>
      <c r="R54" s="857"/>
      <c r="S54" s="857"/>
      <c r="T54" s="857"/>
      <c r="U54" s="857"/>
      <c r="V54" s="857"/>
      <c r="W54" s="857"/>
      <c r="X54" s="857"/>
      <c r="Y54" s="857"/>
      <c r="Z54" s="857"/>
      <c r="AA54" s="857"/>
      <c r="AB54" s="857"/>
      <c r="AC54" s="857"/>
      <c r="AD54" s="857"/>
      <c r="AE54" s="858"/>
      <c r="AF54" s="784"/>
      <c r="AG54" s="785"/>
      <c r="AH54" s="785"/>
      <c r="AI54" s="785"/>
      <c r="AJ54" s="786"/>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364"/>
      <c r="BK54" s="364"/>
      <c r="BL54" s="364"/>
      <c r="BM54" s="364"/>
      <c r="BN54" s="364"/>
      <c r="BO54" s="243"/>
      <c r="BP54" s="243"/>
      <c r="BQ54" s="240">
        <v>48</v>
      </c>
      <c r="BR54" s="241"/>
      <c r="BS54" s="791"/>
      <c r="BT54" s="792"/>
      <c r="BU54" s="792"/>
      <c r="BV54" s="792"/>
      <c r="BW54" s="792"/>
      <c r="BX54" s="792"/>
      <c r="BY54" s="792"/>
      <c r="BZ54" s="792"/>
      <c r="CA54" s="792"/>
      <c r="CB54" s="792"/>
      <c r="CC54" s="792"/>
      <c r="CD54" s="792"/>
      <c r="CE54" s="792"/>
      <c r="CF54" s="792"/>
      <c r="CG54" s="79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26"/>
    </row>
    <row r="55" spans="1:131" s="227" customFormat="1" ht="26.25" customHeight="1" x14ac:dyDescent="0.15">
      <c r="A55" s="239">
        <v>28</v>
      </c>
      <c r="B55" s="778"/>
      <c r="C55" s="779"/>
      <c r="D55" s="779"/>
      <c r="E55" s="779"/>
      <c r="F55" s="779"/>
      <c r="G55" s="779"/>
      <c r="H55" s="779"/>
      <c r="I55" s="779"/>
      <c r="J55" s="779"/>
      <c r="K55" s="779"/>
      <c r="L55" s="779"/>
      <c r="M55" s="779"/>
      <c r="N55" s="779"/>
      <c r="O55" s="779"/>
      <c r="P55" s="780"/>
      <c r="Q55" s="856"/>
      <c r="R55" s="857"/>
      <c r="S55" s="857"/>
      <c r="T55" s="857"/>
      <c r="U55" s="857"/>
      <c r="V55" s="857"/>
      <c r="W55" s="857"/>
      <c r="X55" s="857"/>
      <c r="Y55" s="857"/>
      <c r="Z55" s="857"/>
      <c r="AA55" s="857"/>
      <c r="AB55" s="857"/>
      <c r="AC55" s="857"/>
      <c r="AD55" s="857"/>
      <c r="AE55" s="858"/>
      <c r="AF55" s="784"/>
      <c r="AG55" s="785"/>
      <c r="AH55" s="785"/>
      <c r="AI55" s="785"/>
      <c r="AJ55" s="786"/>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364"/>
      <c r="BK55" s="364"/>
      <c r="BL55" s="364"/>
      <c r="BM55" s="364"/>
      <c r="BN55" s="364"/>
      <c r="BO55" s="243"/>
      <c r="BP55" s="243"/>
      <c r="BQ55" s="240">
        <v>49</v>
      </c>
      <c r="BR55" s="241"/>
      <c r="BS55" s="791"/>
      <c r="BT55" s="792"/>
      <c r="BU55" s="792"/>
      <c r="BV55" s="792"/>
      <c r="BW55" s="792"/>
      <c r="BX55" s="792"/>
      <c r="BY55" s="792"/>
      <c r="BZ55" s="792"/>
      <c r="CA55" s="792"/>
      <c r="CB55" s="792"/>
      <c r="CC55" s="792"/>
      <c r="CD55" s="792"/>
      <c r="CE55" s="792"/>
      <c r="CF55" s="792"/>
      <c r="CG55" s="79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26"/>
    </row>
    <row r="56" spans="1:131" s="227" customFormat="1" ht="26.25" customHeight="1" x14ac:dyDescent="0.15">
      <c r="A56" s="239">
        <v>29</v>
      </c>
      <c r="B56" s="778"/>
      <c r="C56" s="779"/>
      <c r="D56" s="779"/>
      <c r="E56" s="779"/>
      <c r="F56" s="779"/>
      <c r="G56" s="779"/>
      <c r="H56" s="779"/>
      <c r="I56" s="779"/>
      <c r="J56" s="779"/>
      <c r="K56" s="779"/>
      <c r="L56" s="779"/>
      <c r="M56" s="779"/>
      <c r="N56" s="779"/>
      <c r="O56" s="779"/>
      <c r="P56" s="780"/>
      <c r="Q56" s="856"/>
      <c r="R56" s="857"/>
      <c r="S56" s="857"/>
      <c r="T56" s="857"/>
      <c r="U56" s="857"/>
      <c r="V56" s="857"/>
      <c r="W56" s="857"/>
      <c r="X56" s="857"/>
      <c r="Y56" s="857"/>
      <c r="Z56" s="857"/>
      <c r="AA56" s="857"/>
      <c r="AB56" s="857"/>
      <c r="AC56" s="857"/>
      <c r="AD56" s="857"/>
      <c r="AE56" s="858"/>
      <c r="AF56" s="784"/>
      <c r="AG56" s="785"/>
      <c r="AH56" s="785"/>
      <c r="AI56" s="785"/>
      <c r="AJ56" s="786"/>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364"/>
      <c r="BK56" s="364"/>
      <c r="BL56" s="364"/>
      <c r="BM56" s="364"/>
      <c r="BN56" s="364"/>
      <c r="BO56" s="243"/>
      <c r="BP56" s="243"/>
      <c r="BQ56" s="240">
        <v>50</v>
      </c>
      <c r="BR56" s="241"/>
      <c r="BS56" s="791"/>
      <c r="BT56" s="792"/>
      <c r="BU56" s="792"/>
      <c r="BV56" s="792"/>
      <c r="BW56" s="792"/>
      <c r="BX56" s="792"/>
      <c r="BY56" s="792"/>
      <c r="BZ56" s="792"/>
      <c r="CA56" s="792"/>
      <c r="CB56" s="792"/>
      <c r="CC56" s="792"/>
      <c r="CD56" s="792"/>
      <c r="CE56" s="792"/>
      <c r="CF56" s="792"/>
      <c r="CG56" s="79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26"/>
    </row>
    <row r="57" spans="1:131" s="227" customFormat="1" ht="26.25" customHeight="1" x14ac:dyDescent="0.15">
      <c r="A57" s="239">
        <v>30</v>
      </c>
      <c r="B57" s="778"/>
      <c r="C57" s="779"/>
      <c r="D57" s="779"/>
      <c r="E57" s="779"/>
      <c r="F57" s="779"/>
      <c r="G57" s="779"/>
      <c r="H57" s="779"/>
      <c r="I57" s="779"/>
      <c r="J57" s="779"/>
      <c r="K57" s="779"/>
      <c r="L57" s="779"/>
      <c r="M57" s="779"/>
      <c r="N57" s="779"/>
      <c r="O57" s="779"/>
      <c r="P57" s="780"/>
      <c r="Q57" s="856"/>
      <c r="R57" s="857"/>
      <c r="S57" s="857"/>
      <c r="T57" s="857"/>
      <c r="U57" s="857"/>
      <c r="V57" s="857"/>
      <c r="W57" s="857"/>
      <c r="X57" s="857"/>
      <c r="Y57" s="857"/>
      <c r="Z57" s="857"/>
      <c r="AA57" s="857"/>
      <c r="AB57" s="857"/>
      <c r="AC57" s="857"/>
      <c r="AD57" s="857"/>
      <c r="AE57" s="858"/>
      <c r="AF57" s="784"/>
      <c r="AG57" s="785"/>
      <c r="AH57" s="785"/>
      <c r="AI57" s="785"/>
      <c r="AJ57" s="786"/>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364"/>
      <c r="BK57" s="364"/>
      <c r="BL57" s="364"/>
      <c r="BM57" s="364"/>
      <c r="BN57" s="364"/>
      <c r="BO57" s="243"/>
      <c r="BP57" s="243"/>
      <c r="BQ57" s="240">
        <v>51</v>
      </c>
      <c r="BR57" s="241"/>
      <c r="BS57" s="791"/>
      <c r="BT57" s="792"/>
      <c r="BU57" s="792"/>
      <c r="BV57" s="792"/>
      <c r="BW57" s="792"/>
      <c r="BX57" s="792"/>
      <c r="BY57" s="792"/>
      <c r="BZ57" s="792"/>
      <c r="CA57" s="792"/>
      <c r="CB57" s="792"/>
      <c r="CC57" s="792"/>
      <c r="CD57" s="792"/>
      <c r="CE57" s="792"/>
      <c r="CF57" s="792"/>
      <c r="CG57" s="79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26"/>
    </row>
    <row r="58" spans="1:131" s="227" customFormat="1" ht="26.25" customHeight="1" x14ac:dyDescent="0.15">
      <c r="A58" s="239">
        <v>31</v>
      </c>
      <c r="B58" s="778"/>
      <c r="C58" s="779"/>
      <c r="D58" s="779"/>
      <c r="E58" s="779"/>
      <c r="F58" s="779"/>
      <c r="G58" s="779"/>
      <c r="H58" s="779"/>
      <c r="I58" s="779"/>
      <c r="J58" s="779"/>
      <c r="K58" s="779"/>
      <c r="L58" s="779"/>
      <c r="M58" s="779"/>
      <c r="N58" s="779"/>
      <c r="O58" s="779"/>
      <c r="P58" s="780"/>
      <c r="Q58" s="856"/>
      <c r="R58" s="857"/>
      <c r="S58" s="857"/>
      <c r="T58" s="857"/>
      <c r="U58" s="857"/>
      <c r="V58" s="857"/>
      <c r="W58" s="857"/>
      <c r="X58" s="857"/>
      <c r="Y58" s="857"/>
      <c r="Z58" s="857"/>
      <c r="AA58" s="857"/>
      <c r="AB58" s="857"/>
      <c r="AC58" s="857"/>
      <c r="AD58" s="857"/>
      <c r="AE58" s="858"/>
      <c r="AF58" s="784"/>
      <c r="AG58" s="785"/>
      <c r="AH58" s="785"/>
      <c r="AI58" s="785"/>
      <c r="AJ58" s="786"/>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364"/>
      <c r="BK58" s="364"/>
      <c r="BL58" s="364"/>
      <c r="BM58" s="364"/>
      <c r="BN58" s="364"/>
      <c r="BO58" s="243"/>
      <c r="BP58" s="243"/>
      <c r="BQ58" s="240">
        <v>52</v>
      </c>
      <c r="BR58" s="241"/>
      <c r="BS58" s="791"/>
      <c r="BT58" s="792"/>
      <c r="BU58" s="792"/>
      <c r="BV58" s="792"/>
      <c r="BW58" s="792"/>
      <c r="BX58" s="792"/>
      <c r="BY58" s="792"/>
      <c r="BZ58" s="792"/>
      <c r="CA58" s="792"/>
      <c r="CB58" s="792"/>
      <c r="CC58" s="792"/>
      <c r="CD58" s="792"/>
      <c r="CE58" s="792"/>
      <c r="CF58" s="792"/>
      <c r="CG58" s="79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26"/>
    </row>
    <row r="59" spans="1:131" s="227" customFormat="1" ht="26.25" customHeight="1" x14ac:dyDescent="0.15">
      <c r="A59" s="239">
        <v>32</v>
      </c>
      <c r="B59" s="778"/>
      <c r="C59" s="779"/>
      <c r="D59" s="779"/>
      <c r="E59" s="779"/>
      <c r="F59" s="779"/>
      <c r="G59" s="779"/>
      <c r="H59" s="779"/>
      <c r="I59" s="779"/>
      <c r="J59" s="779"/>
      <c r="K59" s="779"/>
      <c r="L59" s="779"/>
      <c r="M59" s="779"/>
      <c r="N59" s="779"/>
      <c r="O59" s="779"/>
      <c r="P59" s="780"/>
      <c r="Q59" s="856"/>
      <c r="R59" s="857"/>
      <c r="S59" s="857"/>
      <c r="T59" s="857"/>
      <c r="U59" s="857"/>
      <c r="V59" s="857"/>
      <c r="W59" s="857"/>
      <c r="X59" s="857"/>
      <c r="Y59" s="857"/>
      <c r="Z59" s="857"/>
      <c r="AA59" s="857"/>
      <c r="AB59" s="857"/>
      <c r="AC59" s="857"/>
      <c r="AD59" s="857"/>
      <c r="AE59" s="858"/>
      <c r="AF59" s="784"/>
      <c r="AG59" s="785"/>
      <c r="AH59" s="785"/>
      <c r="AI59" s="785"/>
      <c r="AJ59" s="786"/>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364"/>
      <c r="BK59" s="364"/>
      <c r="BL59" s="364"/>
      <c r="BM59" s="364"/>
      <c r="BN59" s="364"/>
      <c r="BO59" s="243"/>
      <c r="BP59" s="243"/>
      <c r="BQ59" s="240">
        <v>53</v>
      </c>
      <c r="BR59" s="241"/>
      <c r="BS59" s="791"/>
      <c r="BT59" s="792"/>
      <c r="BU59" s="792"/>
      <c r="BV59" s="792"/>
      <c r="BW59" s="792"/>
      <c r="BX59" s="792"/>
      <c r="BY59" s="792"/>
      <c r="BZ59" s="792"/>
      <c r="CA59" s="792"/>
      <c r="CB59" s="792"/>
      <c r="CC59" s="792"/>
      <c r="CD59" s="792"/>
      <c r="CE59" s="792"/>
      <c r="CF59" s="792"/>
      <c r="CG59" s="79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26"/>
    </row>
    <row r="60" spans="1:131" s="227" customFormat="1" ht="26.25" customHeight="1" x14ac:dyDescent="0.15">
      <c r="A60" s="239">
        <v>33</v>
      </c>
      <c r="B60" s="778"/>
      <c r="C60" s="779"/>
      <c r="D60" s="779"/>
      <c r="E60" s="779"/>
      <c r="F60" s="779"/>
      <c r="G60" s="779"/>
      <c r="H60" s="779"/>
      <c r="I60" s="779"/>
      <c r="J60" s="779"/>
      <c r="K60" s="779"/>
      <c r="L60" s="779"/>
      <c r="M60" s="779"/>
      <c r="N60" s="779"/>
      <c r="O60" s="779"/>
      <c r="P60" s="780"/>
      <c r="Q60" s="856"/>
      <c r="R60" s="857"/>
      <c r="S60" s="857"/>
      <c r="T60" s="857"/>
      <c r="U60" s="857"/>
      <c r="V60" s="857"/>
      <c r="W60" s="857"/>
      <c r="X60" s="857"/>
      <c r="Y60" s="857"/>
      <c r="Z60" s="857"/>
      <c r="AA60" s="857"/>
      <c r="AB60" s="857"/>
      <c r="AC60" s="857"/>
      <c r="AD60" s="857"/>
      <c r="AE60" s="858"/>
      <c r="AF60" s="784"/>
      <c r="AG60" s="785"/>
      <c r="AH60" s="785"/>
      <c r="AI60" s="785"/>
      <c r="AJ60" s="786"/>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364"/>
      <c r="BK60" s="364"/>
      <c r="BL60" s="364"/>
      <c r="BM60" s="364"/>
      <c r="BN60" s="364"/>
      <c r="BO60" s="243"/>
      <c r="BP60" s="243"/>
      <c r="BQ60" s="240">
        <v>54</v>
      </c>
      <c r="BR60" s="241"/>
      <c r="BS60" s="791"/>
      <c r="BT60" s="792"/>
      <c r="BU60" s="792"/>
      <c r="BV60" s="792"/>
      <c r="BW60" s="792"/>
      <c r="BX60" s="792"/>
      <c r="BY60" s="792"/>
      <c r="BZ60" s="792"/>
      <c r="CA60" s="792"/>
      <c r="CB60" s="792"/>
      <c r="CC60" s="792"/>
      <c r="CD60" s="792"/>
      <c r="CE60" s="792"/>
      <c r="CF60" s="792"/>
      <c r="CG60" s="79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26"/>
    </row>
    <row r="61" spans="1:131" s="227" customFormat="1" ht="26.25" customHeight="1" thickBot="1" x14ac:dyDescent="0.2">
      <c r="A61" s="239">
        <v>34</v>
      </c>
      <c r="B61" s="778"/>
      <c r="C61" s="779"/>
      <c r="D61" s="779"/>
      <c r="E61" s="779"/>
      <c r="F61" s="779"/>
      <c r="G61" s="779"/>
      <c r="H61" s="779"/>
      <c r="I61" s="779"/>
      <c r="J61" s="779"/>
      <c r="K61" s="779"/>
      <c r="L61" s="779"/>
      <c r="M61" s="779"/>
      <c r="N61" s="779"/>
      <c r="O61" s="779"/>
      <c r="P61" s="780"/>
      <c r="Q61" s="856"/>
      <c r="R61" s="857"/>
      <c r="S61" s="857"/>
      <c r="T61" s="857"/>
      <c r="U61" s="857"/>
      <c r="V61" s="857"/>
      <c r="W61" s="857"/>
      <c r="X61" s="857"/>
      <c r="Y61" s="857"/>
      <c r="Z61" s="857"/>
      <c r="AA61" s="857"/>
      <c r="AB61" s="857"/>
      <c r="AC61" s="857"/>
      <c r="AD61" s="857"/>
      <c r="AE61" s="858"/>
      <c r="AF61" s="784"/>
      <c r="AG61" s="785"/>
      <c r="AH61" s="785"/>
      <c r="AI61" s="785"/>
      <c r="AJ61" s="786"/>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364"/>
      <c r="BK61" s="364"/>
      <c r="BL61" s="364"/>
      <c r="BM61" s="364"/>
      <c r="BN61" s="364"/>
      <c r="BO61" s="243"/>
      <c r="BP61" s="243"/>
      <c r="BQ61" s="240">
        <v>55</v>
      </c>
      <c r="BR61" s="241"/>
      <c r="BS61" s="791"/>
      <c r="BT61" s="792"/>
      <c r="BU61" s="792"/>
      <c r="BV61" s="792"/>
      <c r="BW61" s="792"/>
      <c r="BX61" s="792"/>
      <c r="BY61" s="792"/>
      <c r="BZ61" s="792"/>
      <c r="CA61" s="792"/>
      <c r="CB61" s="792"/>
      <c r="CC61" s="792"/>
      <c r="CD61" s="792"/>
      <c r="CE61" s="792"/>
      <c r="CF61" s="792"/>
      <c r="CG61" s="79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26"/>
    </row>
    <row r="62" spans="1:131" s="227" customFormat="1" ht="26.25" customHeight="1" x14ac:dyDescent="0.15">
      <c r="A62" s="239">
        <v>35</v>
      </c>
      <c r="B62" s="778"/>
      <c r="C62" s="779"/>
      <c r="D62" s="779"/>
      <c r="E62" s="779"/>
      <c r="F62" s="779"/>
      <c r="G62" s="779"/>
      <c r="H62" s="779"/>
      <c r="I62" s="779"/>
      <c r="J62" s="779"/>
      <c r="K62" s="779"/>
      <c r="L62" s="779"/>
      <c r="M62" s="779"/>
      <c r="N62" s="779"/>
      <c r="O62" s="779"/>
      <c r="P62" s="780"/>
      <c r="Q62" s="856"/>
      <c r="R62" s="857"/>
      <c r="S62" s="857"/>
      <c r="T62" s="857"/>
      <c r="U62" s="857"/>
      <c r="V62" s="857"/>
      <c r="W62" s="857"/>
      <c r="X62" s="857"/>
      <c r="Y62" s="857"/>
      <c r="Z62" s="857"/>
      <c r="AA62" s="857"/>
      <c r="AB62" s="857"/>
      <c r="AC62" s="857"/>
      <c r="AD62" s="857"/>
      <c r="AE62" s="858"/>
      <c r="AF62" s="784"/>
      <c r="AG62" s="785"/>
      <c r="AH62" s="785"/>
      <c r="AI62" s="785"/>
      <c r="AJ62" s="786"/>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377</v>
      </c>
      <c r="BK62" s="829"/>
      <c r="BL62" s="829"/>
      <c r="BM62" s="829"/>
      <c r="BN62" s="830"/>
      <c r="BO62" s="243"/>
      <c r="BP62" s="243"/>
      <c r="BQ62" s="240">
        <v>56</v>
      </c>
      <c r="BR62" s="241"/>
      <c r="BS62" s="791"/>
      <c r="BT62" s="792"/>
      <c r="BU62" s="792"/>
      <c r="BV62" s="792"/>
      <c r="BW62" s="792"/>
      <c r="BX62" s="792"/>
      <c r="BY62" s="792"/>
      <c r="BZ62" s="792"/>
      <c r="CA62" s="792"/>
      <c r="CB62" s="792"/>
      <c r="CC62" s="792"/>
      <c r="CD62" s="792"/>
      <c r="CE62" s="792"/>
      <c r="CF62" s="792"/>
      <c r="CG62" s="79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26"/>
    </row>
    <row r="63" spans="1:131" s="227" customFormat="1" ht="26.25" customHeight="1" thickBot="1" x14ac:dyDescent="0.2">
      <c r="A63" s="242" t="s">
        <v>373</v>
      </c>
      <c r="B63" s="813" t="s">
        <v>378</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156</v>
      </c>
      <c r="AG63" s="865"/>
      <c r="AH63" s="865"/>
      <c r="AI63" s="865"/>
      <c r="AJ63" s="866"/>
      <c r="AK63" s="867"/>
      <c r="AL63" s="862"/>
      <c r="AM63" s="862"/>
      <c r="AN63" s="862"/>
      <c r="AO63" s="862"/>
      <c r="AP63" s="865">
        <v>3924</v>
      </c>
      <c r="AQ63" s="865"/>
      <c r="AR63" s="865"/>
      <c r="AS63" s="865"/>
      <c r="AT63" s="865"/>
      <c r="AU63" s="865">
        <v>3440</v>
      </c>
      <c r="AV63" s="865"/>
      <c r="AW63" s="865"/>
      <c r="AX63" s="865"/>
      <c r="AY63" s="865"/>
      <c r="AZ63" s="869"/>
      <c r="BA63" s="869"/>
      <c r="BB63" s="869"/>
      <c r="BC63" s="869"/>
      <c r="BD63" s="869"/>
      <c r="BE63" s="870"/>
      <c r="BF63" s="870"/>
      <c r="BG63" s="870"/>
      <c r="BH63" s="870"/>
      <c r="BI63" s="871"/>
      <c r="BJ63" s="872" t="s">
        <v>522</v>
      </c>
      <c r="BK63" s="873"/>
      <c r="BL63" s="873"/>
      <c r="BM63" s="873"/>
      <c r="BN63" s="874"/>
      <c r="BO63" s="243"/>
      <c r="BP63" s="243"/>
      <c r="BQ63" s="240">
        <v>57</v>
      </c>
      <c r="BR63" s="241"/>
      <c r="BS63" s="791"/>
      <c r="BT63" s="792"/>
      <c r="BU63" s="792"/>
      <c r="BV63" s="792"/>
      <c r="BW63" s="792"/>
      <c r="BX63" s="792"/>
      <c r="BY63" s="792"/>
      <c r="BZ63" s="792"/>
      <c r="CA63" s="792"/>
      <c r="CB63" s="792"/>
      <c r="CC63" s="792"/>
      <c r="CD63" s="792"/>
      <c r="CE63" s="792"/>
      <c r="CF63" s="792"/>
      <c r="CG63" s="79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26"/>
    </row>
    <row r="64" spans="1:131" s="227" customFormat="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91"/>
      <c r="BT64" s="792"/>
      <c r="BU64" s="792"/>
      <c r="BV64" s="792"/>
      <c r="BW64" s="792"/>
      <c r="BX64" s="792"/>
      <c r="BY64" s="792"/>
      <c r="BZ64" s="792"/>
      <c r="CA64" s="792"/>
      <c r="CB64" s="792"/>
      <c r="CC64" s="792"/>
      <c r="CD64" s="792"/>
      <c r="CE64" s="792"/>
      <c r="CF64" s="792"/>
      <c r="CG64" s="79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26"/>
    </row>
    <row r="65" spans="1:131" s="227" customFormat="1" ht="26.25" customHeight="1" thickBot="1" x14ac:dyDescent="0.2">
      <c r="A65" s="364" t="s">
        <v>379</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43"/>
      <c r="BF65" s="243"/>
      <c r="BG65" s="243"/>
      <c r="BH65" s="243"/>
      <c r="BI65" s="243"/>
      <c r="BJ65" s="243"/>
      <c r="BK65" s="243"/>
      <c r="BL65" s="243"/>
      <c r="BM65" s="243"/>
      <c r="BN65" s="243"/>
      <c r="BO65" s="243"/>
      <c r="BP65" s="243"/>
      <c r="BQ65" s="240">
        <v>59</v>
      </c>
      <c r="BR65" s="241"/>
      <c r="BS65" s="791"/>
      <c r="BT65" s="792"/>
      <c r="BU65" s="792"/>
      <c r="BV65" s="792"/>
      <c r="BW65" s="792"/>
      <c r="BX65" s="792"/>
      <c r="BY65" s="792"/>
      <c r="BZ65" s="792"/>
      <c r="CA65" s="792"/>
      <c r="CB65" s="792"/>
      <c r="CC65" s="792"/>
      <c r="CD65" s="792"/>
      <c r="CE65" s="792"/>
      <c r="CF65" s="792"/>
      <c r="CG65" s="79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26"/>
    </row>
    <row r="66" spans="1:131" s="227" customFormat="1" ht="26.25" customHeight="1" x14ac:dyDescent="0.15">
      <c r="A66" s="763" t="s">
        <v>380</v>
      </c>
      <c r="B66" s="764"/>
      <c r="C66" s="764"/>
      <c r="D66" s="764"/>
      <c r="E66" s="764"/>
      <c r="F66" s="764"/>
      <c r="G66" s="764"/>
      <c r="H66" s="764"/>
      <c r="I66" s="764"/>
      <c r="J66" s="764"/>
      <c r="K66" s="764"/>
      <c r="L66" s="764"/>
      <c r="M66" s="764"/>
      <c r="N66" s="764"/>
      <c r="O66" s="764"/>
      <c r="P66" s="765"/>
      <c r="Q66" s="740" t="s">
        <v>524</v>
      </c>
      <c r="R66" s="741"/>
      <c r="S66" s="741"/>
      <c r="T66" s="741"/>
      <c r="U66" s="742"/>
      <c r="V66" s="740" t="s">
        <v>525</v>
      </c>
      <c r="W66" s="741"/>
      <c r="X66" s="741"/>
      <c r="Y66" s="741"/>
      <c r="Z66" s="742"/>
      <c r="AA66" s="740" t="s">
        <v>526</v>
      </c>
      <c r="AB66" s="741"/>
      <c r="AC66" s="741"/>
      <c r="AD66" s="741"/>
      <c r="AE66" s="742"/>
      <c r="AF66" s="875" t="s">
        <v>527</v>
      </c>
      <c r="AG66" s="836"/>
      <c r="AH66" s="836"/>
      <c r="AI66" s="836"/>
      <c r="AJ66" s="876"/>
      <c r="AK66" s="740" t="s">
        <v>528</v>
      </c>
      <c r="AL66" s="764"/>
      <c r="AM66" s="764"/>
      <c r="AN66" s="764"/>
      <c r="AO66" s="765"/>
      <c r="AP66" s="740" t="s">
        <v>529</v>
      </c>
      <c r="AQ66" s="741"/>
      <c r="AR66" s="741"/>
      <c r="AS66" s="741"/>
      <c r="AT66" s="742"/>
      <c r="AU66" s="740" t="s">
        <v>538</v>
      </c>
      <c r="AV66" s="741"/>
      <c r="AW66" s="741"/>
      <c r="AX66" s="741"/>
      <c r="AY66" s="742"/>
      <c r="AZ66" s="740" t="s">
        <v>369</v>
      </c>
      <c r="BA66" s="741"/>
      <c r="BB66" s="741"/>
      <c r="BC66" s="741"/>
      <c r="BD66" s="752"/>
      <c r="BE66" s="243"/>
      <c r="BF66" s="243"/>
      <c r="BG66" s="243"/>
      <c r="BH66" s="243"/>
      <c r="BI66" s="243"/>
      <c r="BJ66" s="243"/>
      <c r="BK66" s="243"/>
      <c r="BL66" s="243"/>
      <c r="BM66" s="243"/>
      <c r="BN66" s="243"/>
      <c r="BO66" s="243"/>
      <c r="BP66" s="243"/>
      <c r="BQ66" s="240">
        <v>60</v>
      </c>
      <c r="BR66" s="245"/>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x14ac:dyDescent="0.2">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77"/>
      <c r="AG67" s="839"/>
      <c r="AH67" s="839"/>
      <c r="AI67" s="839"/>
      <c r="AJ67" s="878"/>
      <c r="AK67" s="879"/>
      <c r="AL67" s="767"/>
      <c r="AM67" s="767"/>
      <c r="AN67" s="767"/>
      <c r="AO67" s="768"/>
      <c r="AP67" s="743"/>
      <c r="AQ67" s="744"/>
      <c r="AR67" s="744"/>
      <c r="AS67" s="744"/>
      <c r="AT67" s="745"/>
      <c r="AU67" s="743"/>
      <c r="AV67" s="744"/>
      <c r="AW67" s="744"/>
      <c r="AX67" s="744"/>
      <c r="AY67" s="745"/>
      <c r="AZ67" s="743"/>
      <c r="BA67" s="744"/>
      <c r="BB67" s="744"/>
      <c r="BC67" s="744"/>
      <c r="BD67" s="753"/>
      <c r="BE67" s="243"/>
      <c r="BF67" s="243"/>
      <c r="BG67" s="243"/>
      <c r="BH67" s="243"/>
      <c r="BI67" s="243"/>
      <c r="BJ67" s="243"/>
      <c r="BK67" s="243"/>
      <c r="BL67" s="243"/>
      <c r="BM67" s="243"/>
      <c r="BN67" s="243"/>
      <c r="BO67" s="243"/>
      <c r="BP67" s="243"/>
      <c r="BQ67" s="240">
        <v>61</v>
      </c>
      <c r="BR67" s="245"/>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x14ac:dyDescent="0.15">
      <c r="A68" s="236">
        <v>1</v>
      </c>
      <c r="B68" s="892" t="s">
        <v>539</v>
      </c>
      <c r="C68" s="893"/>
      <c r="D68" s="893"/>
      <c r="E68" s="893"/>
      <c r="F68" s="893"/>
      <c r="G68" s="893"/>
      <c r="H68" s="893"/>
      <c r="I68" s="893"/>
      <c r="J68" s="893"/>
      <c r="K68" s="893"/>
      <c r="L68" s="893"/>
      <c r="M68" s="893"/>
      <c r="N68" s="893"/>
      <c r="O68" s="893"/>
      <c r="P68" s="894"/>
      <c r="Q68" s="895">
        <v>1131</v>
      </c>
      <c r="R68" s="889"/>
      <c r="S68" s="889"/>
      <c r="T68" s="889"/>
      <c r="U68" s="889"/>
      <c r="V68" s="889">
        <v>1127</v>
      </c>
      <c r="W68" s="889"/>
      <c r="X68" s="889"/>
      <c r="Y68" s="889"/>
      <c r="Z68" s="889"/>
      <c r="AA68" s="889">
        <v>4</v>
      </c>
      <c r="AB68" s="889"/>
      <c r="AC68" s="889"/>
      <c r="AD68" s="889"/>
      <c r="AE68" s="889"/>
      <c r="AF68" s="889">
        <v>4</v>
      </c>
      <c r="AG68" s="889"/>
      <c r="AH68" s="889"/>
      <c r="AI68" s="889"/>
      <c r="AJ68" s="889"/>
      <c r="AK68" s="889" t="s">
        <v>540</v>
      </c>
      <c r="AL68" s="889"/>
      <c r="AM68" s="889"/>
      <c r="AN68" s="889"/>
      <c r="AO68" s="889"/>
      <c r="AP68" s="889" t="s">
        <v>532</v>
      </c>
      <c r="AQ68" s="889"/>
      <c r="AR68" s="889"/>
      <c r="AS68" s="889"/>
      <c r="AT68" s="889"/>
      <c r="AU68" s="889" t="s">
        <v>532</v>
      </c>
      <c r="AV68" s="889"/>
      <c r="AW68" s="889"/>
      <c r="AX68" s="889"/>
      <c r="AY68" s="889"/>
      <c r="AZ68" s="890"/>
      <c r="BA68" s="890"/>
      <c r="BB68" s="890"/>
      <c r="BC68" s="890"/>
      <c r="BD68" s="891"/>
      <c r="BE68" s="243"/>
      <c r="BF68" s="243"/>
      <c r="BG68" s="243"/>
      <c r="BH68" s="243"/>
      <c r="BI68" s="243"/>
      <c r="BJ68" s="243"/>
      <c r="BK68" s="243"/>
      <c r="BL68" s="243"/>
      <c r="BM68" s="243"/>
      <c r="BN68" s="243"/>
      <c r="BO68" s="243"/>
      <c r="BP68" s="243"/>
      <c r="BQ68" s="240">
        <v>62</v>
      </c>
      <c r="BR68" s="245"/>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x14ac:dyDescent="0.15">
      <c r="A69" s="239">
        <v>2</v>
      </c>
      <c r="B69" s="896" t="s">
        <v>541</v>
      </c>
      <c r="C69" s="897"/>
      <c r="D69" s="897"/>
      <c r="E69" s="897"/>
      <c r="F69" s="897"/>
      <c r="G69" s="897"/>
      <c r="H69" s="897"/>
      <c r="I69" s="897"/>
      <c r="J69" s="897"/>
      <c r="K69" s="897"/>
      <c r="L69" s="897"/>
      <c r="M69" s="897"/>
      <c r="N69" s="897"/>
      <c r="O69" s="897"/>
      <c r="P69" s="898"/>
      <c r="Q69" s="899">
        <v>90</v>
      </c>
      <c r="R69" s="854"/>
      <c r="S69" s="854"/>
      <c r="T69" s="854"/>
      <c r="U69" s="854"/>
      <c r="V69" s="854">
        <v>77</v>
      </c>
      <c r="W69" s="854"/>
      <c r="X69" s="854"/>
      <c r="Y69" s="854"/>
      <c r="Z69" s="854"/>
      <c r="AA69" s="854">
        <v>13</v>
      </c>
      <c r="AB69" s="854"/>
      <c r="AC69" s="854"/>
      <c r="AD69" s="854"/>
      <c r="AE69" s="854"/>
      <c r="AF69" s="854">
        <v>13</v>
      </c>
      <c r="AG69" s="854"/>
      <c r="AH69" s="854"/>
      <c r="AI69" s="854"/>
      <c r="AJ69" s="854"/>
      <c r="AK69" s="854">
        <v>8</v>
      </c>
      <c r="AL69" s="854"/>
      <c r="AM69" s="854"/>
      <c r="AN69" s="854"/>
      <c r="AO69" s="854"/>
      <c r="AP69" s="854" t="s">
        <v>532</v>
      </c>
      <c r="AQ69" s="854"/>
      <c r="AR69" s="854"/>
      <c r="AS69" s="854"/>
      <c r="AT69" s="854"/>
      <c r="AU69" s="854" t="s">
        <v>540</v>
      </c>
      <c r="AV69" s="854"/>
      <c r="AW69" s="854"/>
      <c r="AX69" s="854"/>
      <c r="AY69" s="854"/>
      <c r="AZ69" s="902"/>
      <c r="BA69" s="902"/>
      <c r="BB69" s="902"/>
      <c r="BC69" s="902"/>
      <c r="BD69" s="903"/>
      <c r="BE69" s="243"/>
      <c r="BF69" s="243"/>
      <c r="BG69" s="243"/>
      <c r="BH69" s="243"/>
      <c r="BI69" s="243"/>
      <c r="BJ69" s="243"/>
      <c r="BK69" s="243"/>
      <c r="BL69" s="243"/>
      <c r="BM69" s="243"/>
      <c r="BN69" s="243"/>
      <c r="BO69" s="243"/>
      <c r="BP69" s="243"/>
      <c r="BQ69" s="240">
        <v>63</v>
      </c>
      <c r="BR69" s="245"/>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x14ac:dyDescent="0.15">
      <c r="A70" s="239">
        <v>3</v>
      </c>
      <c r="B70" s="896" t="s">
        <v>542</v>
      </c>
      <c r="C70" s="897"/>
      <c r="D70" s="897"/>
      <c r="E70" s="897"/>
      <c r="F70" s="897"/>
      <c r="G70" s="897"/>
      <c r="H70" s="897"/>
      <c r="I70" s="897"/>
      <c r="J70" s="897"/>
      <c r="K70" s="897"/>
      <c r="L70" s="897"/>
      <c r="M70" s="897"/>
      <c r="N70" s="897"/>
      <c r="O70" s="897"/>
      <c r="P70" s="898"/>
      <c r="Q70" s="899">
        <v>7568</v>
      </c>
      <c r="R70" s="854"/>
      <c r="S70" s="854"/>
      <c r="T70" s="854"/>
      <c r="U70" s="854"/>
      <c r="V70" s="854">
        <v>7340</v>
      </c>
      <c r="W70" s="854"/>
      <c r="X70" s="854"/>
      <c r="Y70" s="854"/>
      <c r="Z70" s="854"/>
      <c r="AA70" s="854">
        <v>228</v>
      </c>
      <c r="AB70" s="854"/>
      <c r="AC70" s="854"/>
      <c r="AD70" s="854"/>
      <c r="AE70" s="854"/>
      <c r="AF70" s="854">
        <v>228</v>
      </c>
      <c r="AG70" s="854"/>
      <c r="AH70" s="854"/>
      <c r="AI70" s="854"/>
      <c r="AJ70" s="854"/>
      <c r="AK70" s="900" t="s">
        <v>532</v>
      </c>
      <c r="AL70" s="901"/>
      <c r="AM70" s="901"/>
      <c r="AN70" s="901"/>
      <c r="AO70" s="853"/>
      <c r="AP70" s="854" t="s">
        <v>532</v>
      </c>
      <c r="AQ70" s="854"/>
      <c r="AR70" s="854"/>
      <c r="AS70" s="854"/>
      <c r="AT70" s="854"/>
      <c r="AU70" s="854" t="s">
        <v>532</v>
      </c>
      <c r="AV70" s="854"/>
      <c r="AW70" s="854"/>
      <c r="AX70" s="854"/>
      <c r="AY70" s="854"/>
      <c r="AZ70" s="902"/>
      <c r="BA70" s="902"/>
      <c r="BB70" s="902"/>
      <c r="BC70" s="902"/>
      <c r="BD70" s="903"/>
      <c r="BE70" s="243"/>
      <c r="BF70" s="243"/>
      <c r="BG70" s="243"/>
      <c r="BH70" s="243"/>
      <c r="BI70" s="243"/>
      <c r="BJ70" s="243"/>
      <c r="BK70" s="243"/>
      <c r="BL70" s="243"/>
      <c r="BM70" s="243"/>
      <c r="BN70" s="243"/>
      <c r="BO70" s="243"/>
      <c r="BP70" s="243"/>
      <c r="BQ70" s="240">
        <v>64</v>
      </c>
      <c r="BR70" s="245"/>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x14ac:dyDescent="0.15">
      <c r="A71" s="239">
        <v>4</v>
      </c>
      <c r="B71" s="896" t="s">
        <v>543</v>
      </c>
      <c r="C71" s="897"/>
      <c r="D71" s="897"/>
      <c r="E71" s="897"/>
      <c r="F71" s="897"/>
      <c r="G71" s="897"/>
      <c r="H71" s="897"/>
      <c r="I71" s="897"/>
      <c r="J71" s="897"/>
      <c r="K71" s="897"/>
      <c r="L71" s="897"/>
      <c r="M71" s="897"/>
      <c r="N71" s="897"/>
      <c r="O71" s="897"/>
      <c r="P71" s="898"/>
      <c r="Q71" s="899">
        <v>10352</v>
      </c>
      <c r="R71" s="854"/>
      <c r="S71" s="854"/>
      <c r="T71" s="854"/>
      <c r="U71" s="854"/>
      <c r="V71" s="854">
        <v>10183</v>
      </c>
      <c r="W71" s="854"/>
      <c r="X71" s="854"/>
      <c r="Y71" s="854"/>
      <c r="Z71" s="854"/>
      <c r="AA71" s="854">
        <v>169</v>
      </c>
      <c r="AB71" s="854"/>
      <c r="AC71" s="854"/>
      <c r="AD71" s="854"/>
      <c r="AE71" s="854"/>
      <c r="AF71" s="854">
        <v>128</v>
      </c>
      <c r="AG71" s="854"/>
      <c r="AH71" s="854"/>
      <c r="AI71" s="854"/>
      <c r="AJ71" s="854"/>
      <c r="AK71" s="854" t="s">
        <v>540</v>
      </c>
      <c r="AL71" s="854"/>
      <c r="AM71" s="854"/>
      <c r="AN71" s="854"/>
      <c r="AO71" s="854"/>
      <c r="AP71" s="854" t="s">
        <v>532</v>
      </c>
      <c r="AQ71" s="854"/>
      <c r="AR71" s="854"/>
      <c r="AS71" s="854"/>
      <c r="AT71" s="854"/>
      <c r="AU71" s="854" t="s">
        <v>532</v>
      </c>
      <c r="AV71" s="854"/>
      <c r="AW71" s="854"/>
      <c r="AX71" s="854"/>
      <c r="AY71" s="854"/>
      <c r="AZ71" s="902"/>
      <c r="BA71" s="902"/>
      <c r="BB71" s="902"/>
      <c r="BC71" s="902"/>
      <c r="BD71" s="903"/>
      <c r="BE71" s="243"/>
      <c r="BF71" s="243"/>
      <c r="BG71" s="243"/>
      <c r="BH71" s="243"/>
      <c r="BI71" s="243"/>
      <c r="BJ71" s="243"/>
      <c r="BK71" s="243"/>
      <c r="BL71" s="243"/>
      <c r="BM71" s="243"/>
      <c r="BN71" s="243"/>
      <c r="BO71" s="243"/>
      <c r="BP71" s="243"/>
      <c r="BQ71" s="240">
        <v>65</v>
      </c>
      <c r="BR71" s="245"/>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x14ac:dyDescent="0.15">
      <c r="A72" s="239">
        <v>5</v>
      </c>
      <c r="B72" s="896" t="s">
        <v>544</v>
      </c>
      <c r="C72" s="897"/>
      <c r="D72" s="897"/>
      <c r="E72" s="897"/>
      <c r="F72" s="897"/>
      <c r="G72" s="897"/>
      <c r="H72" s="897"/>
      <c r="I72" s="897"/>
      <c r="J72" s="897"/>
      <c r="K72" s="897"/>
      <c r="L72" s="897"/>
      <c r="M72" s="897"/>
      <c r="N72" s="897"/>
      <c r="O72" s="897"/>
      <c r="P72" s="898"/>
      <c r="Q72" s="899">
        <v>1037</v>
      </c>
      <c r="R72" s="854"/>
      <c r="S72" s="854"/>
      <c r="T72" s="854"/>
      <c r="U72" s="854"/>
      <c r="V72" s="854">
        <v>988</v>
      </c>
      <c r="W72" s="854"/>
      <c r="X72" s="854"/>
      <c r="Y72" s="854"/>
      <c r="Z72" s="854"/>
      <c r="AA72" s="854">
        <v>49</v>
      </c>
      <c r="AB72" s="854"/>
      <c r="AC72" s="854"/>
      <c r="AD72" s="854"/>
      <c r="AE72" s="854"/>
      <c r="AF72" s="854">
        <v>49</v>
      </c>
      <c r="AG72" s="854"/>
      <c r="AH72" s="854"/>
      <c r="AI72" s="854"/>
      <c r="AJ72" s="854"/>
      <c r="AK72" s="854" t="s">
        <v>532</v>
      </c>
      <c r="AL72" s="854"/>
      <c r="AM72" s="854"/>
      <c r="AN72" s="854"/>
      <c r="AO72" s="854"/>
      <c r="AP72" s="854" t="s">
        <v>532</v>
      </c>
      <c r="AQ72" s="854"/>
      <c r="AR72" s="854"/>
      <c r="AS72" s="854"/>
      <c r="AT72" s="854"/>
      <c r="AU72" s="854" t="s">
        <v>532</v>
      </c>
      <c r="AV72" s="854"/>
      <c r="AW72" s="854"/>
      <c r="AX72" s="854"/>
      <c r="AY72" s="854"/>
      <c r="AZ72" s="902"/>
      <c r="BA72" s="902"/>
      <c r="BB72" s="902"/>
      <c r="BC72" s="902"/>
      <c r="BD72" s="903"/>
      <c r="BE72" s="243"/>
      <c r="BF72" s="243"/>
      <c r="BG72" s="243"/>
      <c r="BH72" s="243"/>
      <c r="BI72" s="243"/>
      <c r="BJ72" s="243"/>
      <c r="BK72" s="243"/>
      <c r="BL72" s="243"/>
      <c r="BM72" s="243"/>
      <c r="BN72" s="243"/>
      <c r="BO72" s="243"/>
      <c r="BP72" s="243"/>
      <c r="BQ72" s="240">
        <v>66</v>
      </c>
      <c r="BR72" s="245"/>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x14ac:dyDescent="0.15">
      <c r="A73" s="239">
        <v>6</v>
      </c>
      <c r="B73" s="896" t="s">
        <v>545</v>
      </c>
      <c r="C73" s="897"/>
      <c r="D73" s="897"/>
      <c r="E73" s="897"/>
      <c r="F73" s="897"/>
      <c r="G73" s="897"/>
      <c r="H73" s="897"/>
      <c r="I73" s="897"/>
      <c r="J73" s="897"/>
      <c r="K73" s="897"/>
      <c r="L73" s="897"/>
      <c r="M73" s="897"/>
      <c r="N73" s="897"/>
      <c r="O73" s="897"/>
      <c r="P73" s="898"/>
      <c r="Q73" s="899">
        <v>159888</v>
      </c>
      <c r="R73" s="854"/>
      <c r="S73" s="854"/>
      <c r="T73" s="854"/>
      <c r="U73" s="854"/>
      <c r="V73" s="854">
        <v>153993</v>
      </c>
      <c r="W73" s="854"/>
      <c r="X73" s="854"/>
      <c r="Y73" s="854"/>
      <c r="Z73" s="854"/>
      <c r="AA73" s="854">
        <v>5895</v>
      </c>
      <c r="AB73" s="854"/>
      <c r="AC73" s="854"/>
      <c r="AD73" s="854"/>
      <c r="AE73" s="854"/>
      <c r="AF73" s="854">
        <v>5895</v>
      </c>
      <c r="AG73" s="854"/>
      <c r="AH73" s="854"/>
      <c r="AI73" s="854"/>
      <c r="AJ73" s="854"/>
      <c r="AK73" s="854">
        <v>1635</v>
      </c>
      <c r="AL73" s="854"/>
      <c r="AM73" s="854"/>
      <c r="AN73" s="854"/>
      <c r="AO73" s="854"/>
      <c r="AP73" s="854" t="s">
        <v>532</v>
      </c>
      <c r="AQ73" s="854"/>
      <c r="AR73" s="854"/>
      <c r="AS73" s="854"/>
      <c r="AT73" s="854"/>
      <c r="AU73" s="854" t="s">
        <v>532</v>
      </c>
      <c r="AV73" s="854"/>
      <c r="AW73" s="854"/>
      <c r="AX73" s="854"/>
      <c r="AY73" s="854"/>
      <c r="AZ73" s="902"/>
      <c r="BA73" s="902"/>
      <c r="BB73" s="902"/>
      <c r="BC73" s="902"/>
      <c r="BD73" s="903"/>
      <c r="BE73" s="243"/>
      <c r="BF73" s="243"/>
      <c r="BG73" s="243"/>
      <c r="BH73" s="243"/>
      <c r="BI73" s="243"/>
      <c r="BJ73" s="243"/>
      <c r="BK73" s="243"/>
      <c r="BL73" s="243"/>
      <c r="BM73" s="243"/>
      <c r="BN73" s="243"/>
      <c r="BO73" s="243"/>
      <c r="BP73" s="243"/>
      <c r="BQ73" s="240">
        <v>67</v>
      </c>
      <c r="BR73" s="245"/>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x14ac:dyDescent="0.15">
      <c r="A74" s="239">
        <v>7</v>
      </c>
      <c r="B74" s="896" t="s">
        <v>546</v>
      </c>
      <c r="C74" s="897"/>
      <c r="D74" s="897"/>
      <c r="E74" s="897"/>
      <c r="F74" s="897"/>
      <c r="G74" s="897"/>
      <c r="H74" s="897"/>
      <c r="I74" s="897"/>
      <c r="J74" s="897"/>
      <c r="K74" s="897"/>
      <c r="L74" s="897"/>
      <c r="M74" s="897"/>
      <c r="N74" s="897"/>
      <c r="O74" s="897"/>
      <c r="P74" s="898"/>
      <c r="Q74" s="899">
        <v>617</v>
      </c>
      <c r="R74" s="854"/>
      <c r="S74" s="854"/>
      <c r="T74" s="854"/>
      <c r="U74" s="854"/>
      <c r="V74" s="854">
        <v>494</v>
      </c>
      <c r="W74" s="854"/>
      <c r="X74" s="854"/>
      <c r="Y74" s="854"/>
      <c r="Z74" s="854"/>
      <c r="AA74" s="854">
        <v>123</v>
      </c>
      <c r="AB74" s="854"/>
      <c r="AC74" s="854"/>
      <c r="AD74" s="854"/>
      <c r="AE74" s="854"/>
      <c r="AF74" s="854">
        <v>1134</v>
      </c>
      <c r="AG74" s="854"/>
      <c r="AH74" s="854"/>
      <c r="AI74" s="854"/>
      <c r="AJ74" s="854"/>
      <c r="AK74" s="854">
        <v>6</v>
      </c>
      <c r="AL74" s="854"/>
      <c r="AM74" s="854"/>
      <c r="AN74" s="854"/>
      <c r="AO74" s="854"/>
      <c r="AP74" s="854">
        <v>632</v>
      </c>
      <c r="AQ74" s="854"/>
      <c r="AR74" s="854"/>
      <c r="AS74" s="854"/>
      <c r="AT74" s="854"/>
      <c r="AU74" s="854" t="s">
        <v>540</v>
      </c>
      <c r="AV74" s="854"/>
      <c r="AW74" s="854"/>
      <c r="AX74" s="854"/>
      <c r="AY74" s="854"/>
      <c r="AZ74" s="902" t="s">
        <v>547</v>
      </c>
      <c r="BA74" s="902"/>
      <c r="BB74" s="902"/>
      <c r="BC74" s="902"/>
      <c r="BD74" s="903"/>
      <c r="BE74" s="243"/>
      <c r="BF74" s="243"/>
      <c r="BG74" s="243"/>
      <c r="BH74" s="243"/>
      <c r="BI74" s="243"/>
      <c r="BJ74" s="243"/>
      <c r="BK74" s="243"/>
      <c r="BL74" s="243"/>
      <c r="BM74" s="243"/>
      <c r="BN74" s="243"/>
      <c r="BO74" s="243"/>
      <c r="BP74" s="243"/>
      <c r="BQ74" s="240">
        <v>68</v>
      </c>
      <c r="BR74" s="245"/>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x14ac:dyDescent="0.15">
      <c r="A75" s="239">
        <v>8</v>
      </c>
      <c r="B75" s="896"/>
      <c r="C75" s="897"/>
      <c r="D75" s="897"/>
      <c r="E75" s="897"/>
      <c r="F75" s="897"/>
      <c r="G75" s="897"/>
      <c r="H75" s="897"/>
      <c r="I75" s="897"/>
      <c r="J75" s="897"/>
      <c r="K75" s="897"/>
      <c r="L75" s="897"/>
      <c r="M75" s="897"/>
      <c r="N75" s="897"/>
      <c r="O75" s="897"/>
      <c r="P75" s="898"/>
      <c r="Q75" s="904"/>
      <c r="R75" s="901"/>
      <c r="S75" s="901"/>
      <c r="T75" s="901"/>
      <c r="U75" s="853"/>
      <c r="V75" s="900"/>
      <c r="W75" s="901"/>
      <c r="X75" s="901"/>
      <c r="Y75" s="901"/>
      <c r="Z75" s="853"/>
      <c r="AA75" s="900"/>
      <c r="AB75" s="901"/>
      <c r="AC75" s="901"/>
      <c r="AD75" s="901"/>
      <c r="AE75" s="853"/>
      <c r="AF75" s="900"/>
      <c r="AG75" s="901"/>
      <c r="AH75" s="901"/>
      <c r="AI75" s="901"/>
      <c r="AJ75" s="853"/>
      <c r="AK75" s="900"/>
      <c r="AL75" s="901"/>
      <c r="AM75" s="901"/>
      <c r="AN75" s="901"/>
      <c r="AO75" s="853"/>
      <c r="AP75" s="900"/>
      <c r="AQ75" s="901"/>
      <c r="AR75" s="901"/>
      <c r="AS75" s="901"/>
      <c r="AT75" s="853"/>
      <c r="AU75" s="900"/>
      <c r="AV75" s="901"/>
      <c r="AW75" s="901"/>
      <c r="AX75" s="901"/>
      <c r="AY75" s="853"/>
      <c r="AZ75" s="902"/>
      <c r="BA75" s="902"/>
      <c r="BB75" s="902"/>
      <c r="BC75" s="902"/>
      <c r="BD75" s="903"/>
      <c r="BE75" s="243"/>
      <c r="BF75" s="243"/>
      <c r="BG75" s="243"/>
      <c r="BH75" s="243"/>
      <c r="BI75" s="243"/>
      <c r="BJ75" s="243"/>
      <c r="BK75" s="243"/>
      <c r="BL75" s="243"/>
      <c r="BM75" s="243"/>
      <c r="BN75" s="243"/>
      <c r="BO75" s="243"/>
      <c r="BP75" s="243"/>
      <c r="BQ75" s="240">
        <v>69</v>
      </c>
      <c r="BR75" s="245"/>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x14ac:dyDescent="0.15">
      <c r="A76" s="239">
        <v>9</v>
      </c>
      <c r="B76" s="896"/>
      <c r="C76" s="897"/>
      <c r="D76" s="897"/>
      <c r="E76" s="897"/>
      <c r="F76" s="897"/>
      <c r="G76" s="897"/>
      <c r="H76" s="897"/>
      <c r="I76" s="897"/>
      <c r="J76" s="897"/>
      <c r="K76" s="897"/>
      <c r="L76" s="897"/>
      <c r="M76" s="897"/>
      <c r="N76" s="897"/>
      <c r="O76" s="897"/>
      <c r="P76" s="898"/>
      <c r="Q76" s="904"/>
      <c r="R76" s="901"/>
      <c r="S76" s="901"/>
      <c r="T76" s="901"/>
      <c r="U76" s="853"/>
      <c r="V76" s="900"/>
      <c r="W76" s="901"/>
      <c r="X76" s="901"/>
      <c r="Y76" s="901"/>
      <c r="Z76" s="853"/>
      <c r="AA76" s="900"/>
      <c r="AB76" s="901"/>
      <c r="AC76" s="901"/>
      <c r="AD76" s="901"/>
      <c r="AE76" s="853"/>
      <c r="AF76" s="900"/>
      <c r="AG76" s="901"/>
      <c r="AH76" s="901"/>
      <c r="AI76" s="901"/>
      <c r="AJ76" s="853"/>
      <c r="AK76" s="900"/>
      <c r="AL76" s="901"/>
      <c r="AM76" s="901"/>
      <c r="AN76" s="901"/>
      <c r="AO76" s="853"/>
      <c r="AP76" s="900"/>
      <c r="AQ76" s="901"/>
      <c r="AR76" s="901"/>
      <c r="AS76" s="901"/>
      <c r="AT76" s="853"/>
      <c r="AU76" s="900"/>
      <c r="AV76" s="901"/>
      <c r="AW76" s="901"/>
      <c r="AX76" s="901"/>
      <c r="AY76" s="853"/>
      <c r="AZ76" s="902"/>
      <c r="BA76" s="902"/>
      <c r="BB76" s="902"/>
      <c r="BC76" s="902"/>
      <c r="BD76" s="903"/>
      <c r="BE76" s="243"/>
      <c r="BF76" s="243"/>
      <c r="BG76" s="243"/>
      <c r="BH76" s="243"/>
      <c r="BI76" s="243"/>
      <c r="BJ76" s="243"/>
      <c r="BK76" s="243"/>
      <c r="BL76" s="243"/>
      <c r="BM76" s="243"/>
      <c r="BN76" s="243"/>
      <c r="BO76" s="243"/>
      <c r="BP76" s="243"/>
      <c r="BQ76" s="240">
        <v>70</v>
      </c>
      <c r="BR76" s="245"/>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x14ac:dyDescent="0.15">
      <c r="A77" s="239">
        <v>10</v>
      </c>
      <c r="B77" s="896"/>
      <c r="C77" s="897"/>
      <c r="D77" s="897"/>
      <c r="E77" s="897"/>
      <c r="F77" s="897"/>
      <c r="G77" s="897"/>
      <c r="H77" s="897"/>
      <c r="I77" s="897"/>
      <c r="J77" s="897"/>
      <c r="K77" s="897"/>
      <c r="L77" s="897"/>
      <c r="M77" s="897"/>
      <c r="N77" s="897"/>
      <c r="O77" s="897"/>
      <c r="P77" s="898"/>
      <c r="Q77" s="904"/>
      <c r="R77" s="901"/>
      <c r="S77" s="901"/>
      <c r="T77" s="901"/>
      <c r="U77" s="853"/>
      <c r="V77" s="900"/>
      <c r="W77" s="901"/>
      <c r="X77" s="901"/>
      <c r="Y77" s="901"/>
      <c r="Z77" s="853"/>
      <c r="AA77" s="900"/>
      <c r="AB77" s="901"/>
      <c r="AC77" s="901"/>
      <c r="AD77" s="901"/>
      <c r="AE77" s="853"/>
      <c r="AF77" s="900"/>
      <c r="AG77" s="901"/>
      <c r="AH77" s="901"/>
      <c r="AI77" s="901"/>
      <c r="AJ77" s="853"/>
      <c r="AK77" s="900"/>
      <c r="AL77" s="901"/>
      <c r="AM77" s="901"/>
      <c r="AN77" s="901"/>
      <c r="AO77" s="853"/>
      <c r="AP77" s="900"/>
      <c r="AQ77" s="901"/>
      <c r="AR77" s="901"/>
      <c r="AS77" s="901"/>
      <c r="AT77" s="853"/>
      <c r="AU77" s="900"/>
      <c r="AV77" s="901"/>
      <c r="AW77" s="901"/>
      <c r="AX77" s="901"/>
      <c r="AY77" s="853"/>
      <c r="AZ77" s="902"/>
      <c r="BA77" s="902"/>
      <c r="BB77" s="902"/>
      <c r="BC77" s="902"/>
      <c r="BD77" s="903"/>
      <c r="BE77" s="243"/>
      <c r="BF77" s="243"/>
      <c r="BG77" s="243"/>
      <c r="BH77" s="243"/>
      <c r="BI77" s="243"/>
      <c r="BJ77" s="243"/>
      <c r="BK77" s="243"/>
      <c r="BL77" s="243"/>
      <c r="BM77" s="243"/>
      <c r="BN77" s="243"/>
      <c r="BO77" s="243"/>
      <c r="BP77" s="243"/>
      <c r="BQ77" s="240">
        <v>71</v>
      </c>
      <c r="BR77" s="245"/>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x14ac:dyDescent="0.15">
      <c r="A78" s="239">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2"/>
      <c r="BA78" s="902"/>
      <c r="BB78" s="902"/>
      <c r="BC78" s="902"/>
      <c r="BD78" s="903"/>
      <c r="BE78" s="243"/>
      <c r="BF78" s="243"/>
      <c r="BG78" s="243"/>
      <c r="BH78" s="243"/>
      <c r="BI78" s="243"/>
      <c r="BJ78" s="246"/>
      <c r="BK78" s="246"/>
      <c r="BL78" s="246"/>
      <c r="BM78" s="246"/>
      <c r="BN78" s="246"/>
      <c r="BO78" s="243"/>
      <c r="BP78" s="243"/>
      <c r="BQ78" s="240">
        <v>72</v>
      </c>
      <c r="BR78" s="245"/>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x14ac:dyDescent="0.15">
      <c r="A79" s="239">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2"/>
      <c r="BA79" s="902"/>
      <c r="BB79" s="902"/>
      <c r="BC79" s="902"/>
      <c r="BD79" s="903"/>
      <c r="BE79" s="243"/>
      <c r="BF79" s="243"/>
      <c r="BG79" s="243"/>
      <c r="BH79" s="243"/>
      <c r="BI79" s="243"/>
      <c r="BJ79" s="246"/>
      <c r="BK79" s="246"/>
      <c r="BL79" s="246"/>
      <c r="BM79" s="246"/>
      <c r="BN79" s="246"/>
      <c r="BO79" s="243"/>
      <c r="BP79" s="243"/>
      <c r="BQ79" s="240">
        <v>73</v>
      </c>
      <c r="BR79" s="245"/>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x14ac:dyDescent="0.15">
      <c r="A80" s="239">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2"/>
      <c r="BA80" s="902"/>
      <c r="BB80" s="902"/>
      <c r="BC80" s="902"/>
      <c r="BD80" s="903"/>
      <c r="BE80" s="243"/>
      <c r="BF80" s="243"/>
      <c r="BG80" s="243"/>
      <c r="BH80" s="243"/>
      <c r="BI80" s="243"/>
      <c r="BJ80" s="243"/>
      <c r="BK80" s="243"/>
      <c r="BL80" s="243"/>
      <c r="BM80" s="243"/>
      <c r="BN80" s="243"/>
      <c r="BO80" s="243"/>
      <c r="BP80" s="243"/>
      <c r="BQ80" s="240">
        <v>74</v>
      </c>
      <c r="BR80" s="245"/>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x14ac:dyDescent="0.15">
      <c r="A81" s="239">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2"/>
      <c r="BA81" s="902"/>
      <c r="BB81" s="902"/>
      <c r="BC81" s="902"/>
      <c r="BD81" s="903"/>
      <c r="BE81" s="243"/>
      <c r="BF81" s="243"/>
      <c r="BG81" s="243"/>
      <c r="BH81" s="243"/>
      <c r="BI81" s="243"/>
      <c r="BJ81" s="243"/>
      <c r="BK81" s="243"/>
      <c r="BL81" s="243"/>
      <c r="BM81" s="243"/>
      <c r="BN81" s="243"/>
      <c r="BO81" s="243"/>
      <c r="BP81" s="243"/>
      <c r="BQ81" s="240">
        <v>75</v>
      </c>
      <c r="BR81" s="245"/>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x14ac:dyDescent="0.15">
      <c r="A82" s="239">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2"/>
      <c r="BA82" s="902"/>
      <c r="BB82" s="902"/>
      <c r="BC82" s="902"/>
      <c r="BD82" s="903"/>
      <c r="BE82" s="243"/>
      <c r="BF82" s="243"/>
      <c r="BG82" s="243"/>
      <c r="BH82" s="243"/>
      <c r="BI82" s="243"/>
      <c r="BJ82" s="243"/>
      <c r="BK82" s="243"/>
      <c r="BL82" s="243"/>
      <c r="BM82" s="243"/>
      <c r="BN82" s="243"/>
      <c r="BO82" s="243"/>
      <c r="BP82" s="243"/>
      <c r="BQ82" s="240">
        <v>76</v>
      </c>
      <c r="BR82" s="245"/>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x14ac:dyDescent="0.15">
      <c r="A83" s="239">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2"/>
      <c r="BA83" s="902"/>
      <c r="BB83" s="902"/>
      <c r="BC83" s="902"/>
      <c r="BD83" s="903"/>
      <c r="BE83" s="243"/>
      <c r="BF83" s="243"/>
      <c r="BG83" s="243"/>
      <c r="BH83" s="243"/>
      <c r="BI83" s="243"/>
      <c r="BJ83" s="243"/>
      <c r="BK83" s="243"/>
      <c r="BL83" s="243"/>
      <c r="BM83" s="243"/>
      <c r="BN83" s="243"/>
      <c r="BO83" s="243"/>
      <c r="BP83" s="243"/>
      <c r="BQ83" s="240">
        <v>77</v>
      </c>
      <c r="BR83" s="245"/>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x14ac:dyDescent="0.15">
      <c r="A84" s="239">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2"/>
      <c r="BA84" s="902"/>
      <c r="BB84" s="902"/>
      <c r="BC84" s="902"/>
      <c r="BD84" s="903"/>
      <c r="BE84" s="243"/>
      <c r="BF84" s="243"/>
      <c r="BG84" s="243"/>
      <c r="BH84" s="243"/>
      <c r="BI84" s="243"/>
      <c r="BJ84" s="243"/>
      <c r="BK84" s="243"/>
      <c r="BL84" s="243"/>
      <c r="BM84" s="243"/>
      <c r="BN84" s="243"/>
      <c r="BO84" s="243"/>
      <c r="BP84" s="243"/>
      <c r="BQ84" s="240">
        <v>78</v>
      </c>
      <c r="BR84" s="245"/>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x14ac:dyDescent="0.15">
      <c r="A85" s="239">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2"/>
      <c r="BA85" s="902"/>
      <c r="BB85" s="902"/>
      <c r="BC85" s="902"/>
      <c r="BD85" s="903"/>
      <c r="BE85" s="243"/>
      <c r="BF85" s="243"/>
      <c r="BG85" s="243"/>
      <c r="BH85" s="243"/>
      <c r="BI85" s="243"/>
      <c r="BJ85" s="243"/>
      <c r="BK85" s="243"/>
      <c r="BL85" s="243"/>
      <c r="BM85" s="243"/>
      <c r="BN85" s="243"/>
      <c r="BO85" s="243"/>
      <c r="BP85" s="243"/>
      <c r="BQ85" s="240">
        <v>79</v>
      </c>
      <c r="BR85" s="245"/>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x14ac:dyDescent="0.15">
      <c r="A86" s="239">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2"/>
      <c r="BA86" s="902"/>
      <c r="BB86" s="902"/>
      <c r="BC86" s="902"/>
      <c r="BD86" s="903"/>
      <c r="BE86" s="243"/>
      <c r="BF86" s="243"/>
      <c r="BG86" s="243"/>
      <c r="BH86" s="243"/>
      <c r="BI86" s="243"/>
      <c r="BJ86" s="243"/>
      <c r="BK86" s="243"/>
      <c r="BL86" s="243"/>
      <c r="BM86" s="243"/>
      <c r="BN86" s="243"/>
      <c r="BO86" s="243"/>
      <c r="BP86" s="243"/>
      <c r="BQ86" s="240">
        <v>80</v>
      </c>
      <c r="BR86" s="245"/>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x14ac:dyDescent="0.15">
      <c r="A87" s="247">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3"/>
      <c r="BF87" s="243"/>
      <c r="BG87" s="243"/>
      <c r="BH87" s="243"/>
      <c r="BI87" s="243"/>
      <c r="BJ87" s="243"/>
      <c r="BK87" s="243"/>
      <c r="BL87" s="243"/>
      <c r="BM87" s="243"/>
      <c r="BN87" s="243"/>
      <c r="BO87" s="243"/>
      <c r="BP87" s="243"/>
      <c r="BQ87" s="240">
        <v>81</v>
      </c>
      <c r="BR87" s="245"/>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x14ac:dyDescent="0.2">
      <c r="A88" s="242" t="s">
        <v>373</v>
      </c>
      <c r="B88" s="813" t="s">
        <v>381</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7451</v>
      </c>
      <c r="AG88" s="865"/>
      <c r="AH88" s="865"/>
      <c r="AI88" s="865"/>
      <c r="AJ88" s="865"/>
      <c r="AK88" s="862"/>
      <c r="AL88" s="862"/>
      <c r="AM88" s="862"/>
      <c r="AN88" s="862"/>
      <c r="AO88" s="862"/>
      <c r="AP88" s="865">
        <v>632</v>
      </c>
      <c r="AQ88" s="865"/>
      <c r="AR88" s="865"/>
      <c r="AS88" s="865"/>
      <c r="AT88" s="865"/>
      <c r="AU88" s="865" t="s">
        <v>532</v>
      </c>
      <c r="AV88" s="865"/>
      <c r="AW88" s="865"/>
      <c r="AX88" s="865"/>
      <c r="AY88" s="865"/>
      <c r="AZ88" s="870"/>
      <c r="BA88" s="870"/>
      <c r="BB88" s="870"/>
      <c r="BC88" s="870"/>
      <c r="BD88" s="871"/>
      <c r="BE88" s="243"/>
      <c r="BF88" s="243"/>
      <c r="BG88" s="243"/>
      <c r="BH88" s="243"/>
      <c r="BI88" s="243"/>
      <c r="BJ88" s="243"/>
      <c r="BK88" s="243"/>
      <c r="BL88" s="243"/>
      <c r="BM88" s="243"/>
      <c r="BN88" s="243"/>
      <c r="BO88" s="243"/>
      <c r="BP88" s="243"/>
      <c r="BQ88" s="240">
        <v>82</v>
      </c>
      <c r="BR88" s="245"/>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3"/>
      <c r="BF89" s="243"/>
      <c r="BG89" s="243"/>
      <c r="BH89" s="243"/>
      <c r="BI89" s="243"/>
      <c r="BJ89" s="243"/>
      <c r="BK89" s="243"/>
      <c r="BL89" s="243"/>
      <c r="BM89" s="243"/>
      <c r="BN89" s="243"/>
      <c r="BO89" s="243"/>
      <c r="BP89" s="243"/>
      <c r="BQ89" s="240">
        <v>83</v>
      </c>
      <c r="BR89" s="245"/>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3"/>
      <c r="BF90" s="243"/>
      <c r="BG90" s="243"/>
      <c r="BH90" s="243"/>
      <c r="BI90" s="243"/>
      <c r="BJ90" s="243"/>
      <c r="BK90" s="243"/>
      <c r="BL90" s="243"/>
      <c r="BM90" s="243"/>
      <c r="BN90" s="243"/>
      <c r="BO90" s="243"/>
      <c r="BP90" s="243"/>
      <c r="BQ90" s="240">
        <v>84</v>
      </c>
      <c r="BR90" s="245"/>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3"/>
      <c r="BF91" s="243"/>
      <c r="BG91" s="243"/>
      <c r="BH91" s="243"/>
      <c r="BI91" s="243"/>
      <c r="BJ91" s="243"/>
      <c r="BK91" s="243"/>
      <c r="BL91" s="243"/>
      <c r="BM91" s="243"/>
      <c r="BN91" s="243"/>
      <c r="BO91" s="243"/>
      <c r="BP91" s="243"/>
      <c r="BQ91" s="240">
        <v>85</v>
      </c>
      <c r="BR91" s="245"/>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3"/>
      <c r="BF92" s="243"/>
      <c r="BG92" s="243"/>
      <c r="BH92" s="243"/>
      <c r="BI92" s="243"/>
      <c r="BJ92" s="243"/>
      <c r="BK92" s="243"/>
      <c r="BL92" s="243"/>
      <c r="BM92" s="243"/>
      <c r="BN92" s="243"/>
      <c r="BO92" s="243"/>
      <c r="BP92" s="243"/>
      <c r="BQ92" s="240">
        <v>86</v>
      </c>
      <c r="BR92" s="245"/>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3"/>
      <c r="BF93" s="243"/>
      <c r="BG93" s="243"/>
      <c r="BH93" s="243"/>
      <c r="BI93" s="243"/>
      <c r="BJ93" s="243"/>
      <c r="BK93" s="243"/>
      <c r="BL93" s="243"/>
      <c r="BM93" s="243"/>
      <c r="BN93" s="243"/>
      <c r="BO93" s="243"/>
      <c r="BP93" s="243"/>
      <c r="BQ93" s="240">
        <v>87</v>
      </c>
      <c r="BR93" s="245"/>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3"/>
      <c r="BF94" s="243"/>
      <c r="BG94" s="243"/>
      <c r="BH94" s="243"/>
      <c r="BI94" s="243"/>
      <c r="BJ94" s="243"/>
      <c r="BK94" s="243"/>
      <c r="BL94" s="243"/>
      <c r="BM94" s="243"/>
      <c r="BN94" s="243"/>
      <c r="BO94" s="243"/>
      <c r="BP94" s="243"/>
      <c r="BQ94" s="240">
        <v>88</v>
      </c>
      <c r="BR94" s="245"/>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3"/>
      <c r="BF95" s="243"/>
      <c r="BG95" s="243"/>
      <c r="BH95" s="243"/>
      <c r="BI95" s="243"/>
      <c r="BJ95" s="243"/>
      <c r="BK95" s="243"/>
      <c r="BL95" s="243"/>
      <c r="BM95" s="243"/>
      <c r="BN95" s="243"/>
      <c r="BO95" s="243"/>
      <c r="BP95" s="243"/>
      <c r="BQ95" s="240">
        <v>89</v>
      </c>
      <c r="BR95" s="245"/>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3"/>
      <c r="BF96" s="243"/>
      <c r="BG96" s="243"/>
      <c r="BH96" s="243"/>
      <c r="BI96" s="243"/>
      <c r="BJ96" s="243"/>
      <c r="BK96" s="243"/>
      <c r="BL96" s="243"/>
      <c r="BM96" s="243"/>
      <c r="BN96" s="243"/>
      <c r="BO96" s="243"/>
      <c r="BP96" s="243"/>
      <c r="BQ96" s="240">
        <v>90</v>
      </c>
      <c r="BR96" s="245"/>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3"/>
      <c r="BF97" s="243"/>
      <c r="BG97" s="243"/>
      <c r="BH97" s="243"/>
      <c r="BI97" s="243"/>
      <c r="BJ97" s="243"/>
      <c r="BK97" s="243"/>
      <c r="BL97" s="243"/>
      <c r="BM97" s="243"/>
      <c r="BN97" s="243"/>
      <c r="BO97" s="243"/>
      <c r="BP97" s="243"/>
      <c r="BQ97" s="240">
        <v>91</v>
      </c>
      <c r="BR97" s="245"/>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3"/>
      <c r="BF98" s="243"/>
      <c r="BG98" s="243"/>
      <c r="BH98" s="243"/>
      <c r="BI98" s="243"/>
      <c r="BJ98" s="243"/>
      <c r="BK98" s="243"/>
      <c r="BL98" s="243"/>
      <c r="BM98" s="243"/>
      <c r="BN98" s="243"/>
      <c r="BO98" s="243"/>
      <c r="BP98" s="243"/>
      <c r="BQ98" s="240">
        <v>92</v>
      </c>
      <c r="BR98" s="245"/>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3"/>
      <c r="BF99" s="243"/>
      <c r="BG99" s="243"/>
      <c r="BH99" s="243"/>
      <c r="BI99" s="243"/>
      <c r="BJ99" s="243"/>
      <c r="BK99" s="243"/>
      <c r="BL99" s="243"/>
      <c r="BM99" s="243"/>
      <c r="BN99" s="243"/>
      <c r="BO99" s="243"/>
      <c r="BP99" s="243"/>
      <c r="BQ99" s="240">
        <v>93</v>
      </c>
      <c r="BR99" s="245"/>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3"/>
      <c r="BF100" s="243"/>
      <c r="BG100" s="243"/>
      <c r="BH100" s="243"/>
      <c r="BI100" s="243"/>
      <c r="BJ100" s="243"/>
      <c r="BK100" s="243"/>
      <c r="BL100" s="243"/>
      <c r="BM100" s="243"/>
      <c r="BN100" s="243"/>
      <c r="BO100" s="243"/>
      <c r="BP100" s="243"/>
      <c r="BQ100" s="240">
        <v>94</v>
      </c>
      <c r="BR100" s="245"/>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3"/>
      <c r="BF101" s="243"/>
      <c r="BG101" s="243"/>
      <c r="BH101" s="243"/>
      <c r="BI101" s="243"/>
      <c r="BJ101" s="243"/>
      <c r="BK101" s="243"/>
      <c r="BL101" s="243"/>
      <c r="BM101" s="243"/>
      <c r="BN101" s="243"/>
      <c r="BO101" s="243"/>
      <c r="BP101" s="243"/>
      <c r="BQ101" s="240">
        <v>95</v>
      </c>
      <c r="BR101" s="245"/>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3"/>
      <c r="BF102" s="243"/>
      <c r="BG102" s="243"/>
      <c r="BH102" s="243"/>
      <c r="BI102" s="243"/>
      <c r="BJ102" s="243"/>
      <c r="BK102" s="243"/>
      <c r="BL102" s="243"/>
      <c r="BM102" s="243"/>
      <c r="BN102" s="243"/>
      <c r="BO102" s="243"/>
      <c r="BP102" s="243"/>
      <c r="BQ102" s="242" t="s">
        <v>373</v>
      </c>
      <c r="BR102" s="813" t="s">
        <v>382</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52</v>
      </c>
      <c r="CS102" s="873"/>
      <c r="CT102" s="873"/>
      <c r="CU102" s="873"/>
      <c r="CV102" s="916"/>
      <c r="CW102" s="915" t="s">
        <v>450</v>
      </c>
      <c r="CX102" s="873"/>
      <c r="CY102" s="873"/>
      <c r="CZ102" s="873"/>
      <c r="DA102" s="916"/>
      <c r="DB102" s="915" t="s">
        <v>450</v>
      </c>
      <c r="DC102" s="873"/>
      <c r="DD102" s="873"/>
      <c r="DE102" s="873"/>
      <c r="DF102" s="916"/>
      <c r="DG102" s="915">
        <v>503</v>
      </c>
      <c r="DH102" s="873"/>
      <c r="DI102" s="873"/>
      <c r="DJ102" s="873"/>
      <c r="DK102" s="916"/>
      <c r="DL102" s="915" t="s">
        <v>450</v>
      </c>
      <c r="DM102" s="873"/>
      <c r="DN102" s="873"/>
      <c r="DO102" s="873"/>
      <c r="DP102" s="916"/>
      <c r="DQ102" s="915">
        <v>123</v>
      </c>
      <c r="DR102" s="873"/>
      <c r="DS102" s="873"/>
      <c r="DT102" s="873"/>
      <c r="DU102" s="916"/>
      <c r="DV102" s="939"/>
      <c r="DW102" s="940"/>
      <c r="DX102" s="940"/>
      <c r="DY102" s="940"/>
      <c r="DZ102" s="941"/>
      <c r="EA102" s="226"/>
    </row>
    <row r="103" spans="1:131" s="227" customFormat="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3"/>
      <c r="BF103" s="243"/>
      <c r="BG103" s="243"/>
      <c r="BH103" s="243"/>
      <c r="BI103" s="243"/>
      <c r="BJ103" s="243"/>
      <c r="BK103" s="243"/>
      <c r="BL103" s="243"/>
      <c r="BM103" s="243"/>
      <c r="BN103" s="243"/>
      <c r="BO103" s="243"/>
      <c r="BP103" s="243"/>
      <c r="BQ103" s="942" t="s">
        <v>548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3"/>
      <c r="BF104" s="243"/>
      <c r="BG104" s="243"/>
      <c r="BH104" s="243"/>
      <c r="BI104" s="243"/>
      <c r="BJ104" s="243"/>
      <c r="BK104" s="243"/>
      <c r="BL104" s="243"/>
      <c r="BM104" s="243"/>
      <c r="BN104" s="243"/>
      <c r="BO104" s="243"/>
      <c r="BP104" s="243"/>
      <c r="BQ104" s="943" t="s">
        <v>549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c r="CO105" s="246"/>
      <c r="CP105" s="246"/>
      <c r="CQ105" s="246"/>
      <c r="CR105" s="246"/>
      <c r="CS105" s="246"/>
      <c r="CT105" s="246"/>
      <c r="CU105" s="246"/>
      <c r="CV105" s="246"/>
      <c r="CW105" s="246"/>
      <c r="CX105" s="246"/>
      <c r="CY105" s="246"/>
      <c r="CZ105" s="246"/>
      <c r="DA105" s="246"/>
      <c r="DB105" s="246"/>
      <c r="DC105" s="246"/>
      <c r="DD105" s="246"/>
      <c r="DE105" s="246"/>
      <c r="DF105" s="246"/>
      <c r="DG105" s="246"/>
      <c r="DH105" s="246"/>
      <c r="DI105" s="246"/>
      <c r="DJ105" s="246"/>
      <c r="DK105" s="246"/>
      <c r="DL105" s="246"/>
      <c r="DM105" s="246"/>
      <c r="DN105" s="246"/>
      <c r="DO105" s="246"/>
      <c r="DP105" s="246"/>
      <c r="DQ105" s="246"/>
      <c r="DR105" s="246"/>
      <c r="DS105" s="246"/>
      <c r="DT105" s="246"/>
      <c r="DU105" s="246"/>
      <c r="DV105" s="246"/>
      <c r="DW105" s="246"/>
      <c r="DX105" s="246"/>
      <c r="DY105" s="246"/>
      <c r="DZ105" s="246"/>
      <c r="EA105" s="226"/>
    </row>
    <row r="106" spans="1:131" s="227" customFormat="1" ht="11.25" customHeight="1" x14ac:dyDescent="0.15">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26"/>
    </row>
    <row r="107" spans="1:131" s="226" customFormat="1" ht="26.25" customHeight="1" thickBot="1" x14ac:dyDescent="0.2">
      <c r="A107" s="253" t="s">
        <v>383</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53" t="s">
        <v>550</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26" customFormat="1" ht="26.25" customHeight="1" x14ac:dyDescent="0.15">
      <c r="A108" s="944" t="s">
        <v>384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385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7" t="s">
        <v>386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387</v>
      </c>
      <c r="AB109" s="918"/>
      <c r="AC109" s="918"/>
      <c r="AD109" s="918"/>
      <c r="AE109" s="919"/>
      <c r="AF109" s="917" t="s">
        <v>303</v>
      </c>
      <c r="AG109" s="918"/>
      <c r="AH109" s="918"/>
      <c r="AI109" s="918"/>
      <c r="AJ109" s="919"/>
      <c r="AK109" s="917" t="s">
        <v>302</v>
      </c>
      <c r="AL109" s="918"/>
      <c r="AM109" s="918"/>
      <c r="AN109" s="918"/>
      <c r="AO109" s="919"/>
      <c r="AP109" s="917" t="s">
        <v>388</v>
      </c>
      <c r="AQ109" s="918"/>
      <c r="AR109" s="918"/>
      <c r="AS109" s="918"/>
      <c r="AT109" s="920"/>
      <c r="AU109" s="937" t="s">
        <v>386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387</v>
      </c>
      <c r="BR109" s="918"/>
      <c r="BS109" s="918"/>
      <c r="BT109" s="918"/>
      <c r="BU109" s="919"/>
      <c r="BV109" s="917" t="s">
        <v>303</v>
      </c>
      <c r="BW109" s="918"/>
      <c r="BX109" s="918"/>
      <c r="BY109" s="918"/>
      <c r="BZ109" s="919"/>
      <c r="CA109" s="917" t="s">
        <v>302</v>
      </c>
      <c r="CB109" s="918"/>
      <c r="CC109" s="918"/>
      <c r="CD109" s="918"/>
      <c r="CE109" s="919"/>
      <c r="CF109" s="938" t="s">
        <v>388</v>
      </c>
      <c r="CG109" s="938"/>
      <c r="CH109" s="938"/>
      <c r="CI109" s="938"/>
      <c r="CJ109" s="938"/>
      <c r="CK109" s="917" t="s">
        <v>389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387</v>
      </c>
      <c r="DH109" s="918"/>
      <c r="DI109" s="918"/>
      <c r="DJ109" s="918"/>
      <c r="DK109" s="919"/>
      <c r="DL109" s="917" t="s">
        <v>303</v>
      </c>
      <c r="DM109" s="918"/>
      <c r="DN109" s="918"/>
      <c r="DO109" s="918"/>
      <c r="DP109" s="919"/>
      <c r="DQ109" s="917" t="s">
        <v>302</v>
      </c>
      <c r="DR109" s="918"/>
      <c r="DS109" s="918"/>
      <c r="DT109" s="918"/>
      <c r="DU109" s="919"/>
      <c r="DV109" s="917" t="s">
        <v>388</v>
      </c>
      <c r="DW109" s="918"/>
      <c r="DX109" s="918"/>
      <c r="DY109" s="918"/>
      <c r="DZ109" s="920"/>
    </row>
    <row r="110" spans="1:131" s="226" customFormat="1" ht="26.25" customHeight="1" x14ac:dyDescent="0.15">
      <c r="A110" s="921" t="s">
        <v>390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428654</v>
      </c>
      <c r="AB110" s="925"/>
      <c r="AC110" s="925"/>
      <c r="AD110" s="925"/>
      <c r="AE110" s="926"/>
      <c r="AF110" s="927">
        <v>414061</v>
      </c>
      <c r="AG110" s="925"/>
      <c r="AH110" s="925"/>
      <c r="AI110" s="925"/>
      <c r="AJ110" s="926"/>
      <c r="AK110" s="927">
        <v>422969</v>
      </c>
      <c r="AL110" s="925"/>
      <c r="AM110" s="925"/>
      <c r="AN110" s="925"/>
      <c r="AO110" s="926"/>
      <c r="AP110" s="928">
        <v>16.3</v>
      </c>
      <c r="AQ110" s="929"/>
      <c r="AR110" s="929"/>
      <c r="AS110" s="929"/>
      <c r="AT110" s="930"/>
      <c r="AU110" s="931" t="s">
        <v>67</v>
      </c>
      <c r="AV110" s="932"/>
      <c r="AW110" s="932"/>
      <c r="AX110" s="932"/>
      <c r="AY110" s="932"/>
      <c r="AZ110" s="973" t="s">
        <v>391</v>
      </c>
      <c r="BA110" s="922"/>
      <c r="BB110" s="922"/>
      <c r="BC110" s="922"/>
      <c r="BD110" s="922"/>
      <c r="BE110" s="922"/>
      <c r="BF110" s="922"/>
      <c r="BG110" s="922"/>
      <c r="BH110" s="922"/>
      <c r="BI110" s="922"/>
      <c r="BJ110" s="922"/>
      <c r="BK110" s="922"/>
      <c r="BL110" s="922"/>
      <c r="BM110" s="922"/>
      <c r="BN110" s="922"/>
      <c r="BO110" s="922"/>
      <c r="BP110" s="923"/>
      <c r="BQ110" s="959">
        <v>6046301</v>
      </c>
      <c r="BR110" s="960"/>
      <c r="BS110" s="960"/>
      <c r="BT110" s="960"/>
      <c r="BU110" s="960"/>
      <c r="BV110" s="960">
        <v>5977198</v>
      </c>
      <c r="BW110" s="960"/>
      <c r="BX110" s="960"/>
      <c r="BY110" s="960"/>
      <c r="BZ110" s="960"/>
      <c r="CA110" s="960">
        <v>5904977</v>
      </c>
      <c r="CB110" s="960"/>
      <c r="CC110" s="960"/>
      <c r="CD110" s="960"/>
      <c r="CE110" s="960"/>
      <c r="CF110" s="974">
        <v>227.2</v>
      </c>
      <c r="CG110" s="975"/>
      <c r="CH110" s="975"/>
      <c r="CI110" s="975"/>
      <c r="CJ110" s="975"/>
      <c r="CK110" s="976" t="s">
        <v>392</v>
      </c>
      <c r="CL110" s="977"/>
      <c r="CM110" s="956" t="s">
        <v>393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522</v>
      </c>
      <c r="DH110" s="960"/>
      <c r="DI110" s="960"/>
      <c r="DJ110" s="960"/>
      <c r="DK110" s="960"/>
      <c r="DL110" s="960" t="s">
        <v>522</v>
      </c>
      <c r="DM110" s="960"/>
      <c r="DN110" s="960"/>
      <c r="DO110" s="960"/>
      <c r="DP110" s="960"/>
      <c r="DQ110" s="960" t="s">
        <v>522</v>
      </c>
      <c r="DR110" s="960"/>
      <c r="DS110" s="960"/>
      <c r="DT110" s="960"/>
      <c r="DU110" s="960"/>
      <c r="DV110" s="961" t="s">
        <v>522</v>
      </c>
      <c r="DW110" s="961"/>
      <c r="DX110" s="961"/>
      <c r="DY110" s="961"/>
      <c r="DZ110" s="962"/>
    </row>
    <row r="111" spans="1:131" s="226" customFormat="1" ht="26.25" customHeight="1" x14ac:dyDescent="0.15">
      <c r="A111" s="963" t="s">
        <v>394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522</v>
      </c>
      <c r="AB111" s="967"/>
      <c r="AC111" s="967"/>
      <c r="AD111" s="967"/>
      <c r="AE111" s="968"/>
      <c r="AF111" s="969" t="s">
        <v>522</v>
      </c>
      <c r="AG111" s="967"/>
      <c r="AH111" s="967"/>
      <c r="AI111" s="967"/>
      <c r="AJ111" s="968"/>
      <c r="AK111" s="969" t="s">
        <v>522</v>
      </c>
      <c r="AL111" s="967"/>
      <c r="AM111" s="967"/>
      <c r="AN111" s="967"/>
      <c r="AO111" s="968"/>
      <c r="AP111" s="970" t="s">
        <v>522</v>
      </c>
      <c r="AQ111" s="971"/>
      <c r="AR111" s="971"/>
      <c r="AS111" s="971"/>
      <c r="AT111" s="972"/>
      <c r="AU111" s="933"/>
      <c r="AV111" s="934"/>
      <c r="AW111" s="934"/>
      <c r="AX111" s="934"/>
      <c r="AY111" s="934"/>
      <c r="AZ111" s="982" t="s">
        <v>395</v>
      </c>
      <c r="BA111" s="983"/>
      <c r="BB111" s="983"/>
      <c r="BC111" s="983"/>
      <c r="BD111" s="983"/>
      <c r="BE111" s="983"/>
      <c r="BF111" s="983"/>
      <c r="BG111" s="983"/>
      <c r="BH111" s="983"/>
      <c r="BI111" s="983"/>
      <c r="BJ111" s="983"/>
      <c r="BK111" s="983"/>
      <c r="BL111" s="983"/>
      <c r="BM111" s="983"/>
      <c r="BN111" s="983"/>
      <c r="BO111" s="983"/>
      <c r="BP111" s="984"/>
      <c r="BQ111" s="952">
        <v>226504</v>
      </c>
      <c r="BR111" s="953"/>
      <c r="BS111" s="953"/>
      <c r="BT111" s="953"/>
      <c r="BU111" s="953"/>
      <c r="BV111" s="953">
        <v>176741</v>
      </c>
      <c r="BW111" s="953"/>
      <c r="BX111" s="953"/>
      <c r="BY111" s="953"/>
      <c r="BZ111" s="953"/>
      <c r="CA111" s="953">
        <v>127407</v>
      </c>
      <c r="CB111" s="953"/>
      <c r="CC111" s="953"/>
      <c r="CD111" s="953"/>
      <c r="CE111" s="953"/>
      <c r="CF111" s="947">
        <v>4.9000000000000004</v>
      </c>
      <c r="CG111" s="948"/>
      <c r="CH111" s="948"/>
      <c r="CI111" s="948"/>
      <c r="CJ111" s="948"/>
      <c r="CK111" s="978"/>
      <c r="CL111" s="979"/>
      <c r="CM111" s="949" t="s">
        <v>396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522</v>
      </c>
      <c r="DH111" s="953"/>
      <c r="DI111" s="953"/>
      <c r="DJ111" s="953"/>
      <c r="DK111" s="953"/>
      <c r="DL111" s="953" t="s">
        <v>522</v>
      </c>
      <c r="DM111" s="953"/>
      <c r="DN111" s="953"/>
      <c r="DO111" s="953"/>
      <c r="DP111" s="953"/>
      <c r="DQ111" s="953" t="s">
        <v>522</v>
      </c>
      <c r="DR111" s="953"/>
      <c r="DS111" s="953"/>
      <c r="DT111" s="953"/>
      <c r="DU111" s="953"/>
      <c r="DV111" s="954" t="s">
        <v>522</v>
      </c>
      <c r="DW111" s="954"/>
      <c r="DX111" s="954"/>
      <c r="DY111" s="954"/>
      <c r="DZ111" s="955"/>
    </row>
    <row r="112" spans="1:131" s="226" customFormat="1" ht="26.25" customHeight="1" x14ac:dyDescent="0.15">
      <c r="A112" s="985" t="s">
        <v>397</v>
      </c>
      <c r="B112" s="986"/>
      <c r="C112" s="983" t="s">
        <v>398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522</v>
      </c>
      <c r="AB112" s="992"/>
      <c r="AC112" s="992"/>
      <c r="AD112" s="992"/>
      <c r="AE112" s="993"/>
      <c r="AF112" s="994" t="s">
        <v>522</v>
      </c>
      <c r="AG112" s="992"/>
      <c r="AH112" s="992"/>
      <c r="AI112" s="992"/>
      <c r="AJ112" s="993"/>
      <c r="AK112" s="994" t="s">
        <v>522</v>
      </c>
      <c r="AL112" s="992"/>
      <c r="AM112" s="992"/>
      <c r="AN112" s="992"/>
      <c r="AO112" s="993"/>
      <c r="AP112" s="995" t="s">
        <v>522</v>
      </c>
      <c r="AQ112" s="996"/>
      <c r="AR112" s="996"/>
      <c r="AS112" s="996"/>
      <c r="AT112" s="997"/>
      <c r="AU112" s="933"/>
      <c r="AV112" s="934"/>
      <c r="AW112" s="934"/>
      <c r="AX112" s="934"/>
      <c r="AY112" s="934"/>
      <c r="AZ112" s="982" t="s">
        <v>399</v>
      </c>
      <c r="BA112" s="983"/>
      <c r="BB112" s="983"/>
      <c r="BC112" s="983"/>
      <c r="BD112" s="983"/>
      <c r="BE112" s="983"/>
      <c r="BF112" s="983"/>
      <c r="BG112" s="983"/>
      <c r="BH112" s="983"/>
      <c r="BI112" s="983"/>
      <c r="BJ112" s="983"/>
      <c r="BK112" s="983"/>
      <c r="BL112" s="983"/>
      <c r="BM112" s="983"/>
      <c r="BN112" s="983"/>
      <c r="BO112" s="983"/>
      <c r="BP112" s="984"/>
      <c r="BQ112" s="952">
        <v>3818199</v>
      </c>
      <c r="BR112" s="953"/>
      <c r="BS112" s="953"/>
      <c r="BT112" s="953"/>
      <c r="BU112" s="953"/>
      <c r="BV112" s="953">
        <v>3607149</v>
      </c>
      <c r="BW112" s="953"/>
      <c r="BX112" s="953"/>
      <c r="BY112" s="953"/>
      <c r="BZ112" s="953"/>
      <c r="CA112" s="953">
        <v>3440319</v>
      </c>
      <c r="CB112" s="953"/>
      <c r="CC112" s="953"/>
      <c r="CD112" s="953"/>
      <c r="CE112" s="953"/>
      <c r="CF112" s="947">
        <v>132.4</v>
      </c>
      <c r="CG112" s="948"/>
      <c r="CH112" s="948"/>
      <c r="CI112" s="948"/>
      <c r="CJ112" s="948"/>
      <c r="CK112" s="978"/>
      <c r="CL112" s="979"/>
      <c r="CM112" s="949" t="s">
        <v>400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522</v>
      </c>
      <c r="DH112" s="953"/>
      <c r="DI112" s="953"/>
      <c r="DJ112" s="953"/>
      <c r="DK112" s="953"/>
      <c r="DL112" s="953" t="s">
        <v>522</v>
      </c>
      <c r="DM112" s="953"/>
      <c r="DN112" s="953"/>
      <c r="DO112" s="953"/>
      <c r="DP112" s="953"/>
      <c r="DQ112" s="953" t="s">
        <v>522</v>
      </c>
      <c r="DR112" s="953"/>
      <c r="DS112" s="953"/>
      <c r="DT112" s="953"/>
      <c r="DU112" s="953"/>
      <c r="DV112" s="954" t="s">
        <v>522</v>
      </c>
      <c r="DW112" s="954"/>
      <c r="DX112" s="954"/>
      <c r="DY112" s="954"/>
      <c r="DZ112" s="955"/>
    </row>
    <row r="113" spans="1:130" s="226" customFormat="1" ht="26.25" customHeight="1" x14ac:dyDescent="0.15">
      <c r="A113" s="987"/>
      <c r="B113" s="988"/>
      <c r="C113" s="983" t="s">
        <v>401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227236</v>
      </c>
      <c r="AB113" s="967"/>
      <c r="AC113" s="967"/>
      <c r="AD113" s="967"/>
      <c r="AE113" s="968"/>
      <c r="AF113" s="969">
        <v>229994</v>
      </c>
      <c r="AG113" s="967"/>
      <c r="AH113" s="967"/>
      <c r="AI113" s="967"/>
      <c r="AJ113" s="968"/>
      <c r="AK113" s="969">
        <v>241730</v>
      </c>
      <c r="AL113" s="967"/>
      <c r="AM113" s="967"/>
      <c r="AN113" s="967"/>
      <c r="AO113" s="968"/>
      <c r="AP113" s="970">
        <v>9.3000000000000007</v>
      </c>
      <c r="AQ113" s="971"/>
      <c r="AR113" s="971"/>
      <c r="AS113" s="971"/>
      <c r="AT113" s="972"/>
      <c r="AU113" s="933"/>
      <c r="AV113" s="934"/>
      <c r="AW113" s="934"/>
      <c r="AX113" s="934"/>
      <c r="AY113" s="934"/>
      <c r="AZ113" s="982" t="s">
        <v>402</v>
      </c>
      <c r="BA113" s="983"/>
      <c r="BB113" s="983"/>
      <c r="BC113" s="983"/>
      <c r="BD113" s="983"/>
      <c r="BE113" s="983"/>
      <c r="BF113" s="983"/>
      <c r="BG113" s="983"/>
      <c r="BH113" s="983"/>
      <c r="BI113" s="983"/>
      <c r="BJ113" s="983"/>
      <c r="BK113" s="983"/>
      <c r="BL113" s="983"/>
      <c r="BM113" s="983"/>
      <c r="BN113" s="983"/>
      <c r="BO113" s="983"/>
      <c r="BP113" s="984"/>
      <c r="BQ113" s="952">
        <v>34989</v>
      </c>
      <c r="BR113" s="953"/>
      <c r="BS113" s="953"/>
      <c r="BT113" s="953"/>
      <c r="BU113" s="953"/>
      <c r="BV113" s="953">
        <v>189458</v>
      </c>
      <c r="BW113" s="953"/>
      <c r="BX113" s="953"/>
      <c r="BY113" s="953"/>
      <c r="BZ113" s="953"/>
      <c r="CA113" s="953">
        <v>360485</v>
      </c>
      <c r="CB113" s="953"/>
      <c r="CC113" s="953"/>
      <c r="CD113" s="953"/>
      <c r="CE113" s="953"/>
      <c r="CF113" s="947">
        <v>13.9</v>
      </c>
      <c r="CG113" s="948"/>
      <c r="CH113" s="948"/>
      <c r="CI113" s="948"/>
      <c r="CJ113" s="948"/>
      <c r="CK113" s="978"/>
      <c r="CL113" s="979"/>
      <c r="CM113" s="949" t="s">
        <v>551</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522</v>
      </c>
      <c r="DH113" s="992"/>
      <c r="DI113" s="992"/>
      <c r="DJ113" s="992"/>
      <c r="DK113" s="993"/>
      <c r="DL113" s="994" t="s">
        <v>522</v>
      </c>
      <c r="DM113" s="992"/>
      <c r="DN113" s="992"/>
      <c r="DO113" s="992"/>
      <c r="DP113" s="993"/>
      <c r="DQ113" s="994" t="s">
        <v>522</v>
      </c>
      <c r="DR113" s="992"/>
      <c r="DS113" s="992"/>
      <c r="DT113" s="992"/>
      <c r="DU113" s="993"/>
      <c r="DV113" s="995" t="s">
        <v>522</v>
      </c>
      <c r="DW113" s="996"/>
      <c r="DX113" s="996"/>
      <c r="DY113" s="996"/>
      <c r="DZ113" s="997"/>
    </row>
    <row r="114" spans="1:130" s="226" customFormat="1" ht="26.25" customHeight="1" x14ac:dyDescent="0.15">
      <c r="A114" s="987"/>
      <c r="B114" s="988"/>
      <c r="C114" s="983" t="s">
        <v>403</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688</v>
      </c>
      <c r="AB114" s="992"/>
      <c r="AC114" s="992"/>
      <c r="AD114" s="992"/>
      <c r="AE114" s="993"/>
      <c r="AF114" s="994">
        <v>505</v>
      </c>
      <c r="AG114" s="992"/>
      <c r="AH114" s="992"/>
      <c r="AI114" s="992"/>
      <c r="AJ114" s="993"/>
      <c r="AK114" s="994">
        <v>845</v>
      </c>
      <c r="AL114" s="992"/>
      <c r="AM114" s="992"/>
      <c r="AN114" s="992"/>
      <c r="AO114" s="993"/>
      <c r="AP114" s="995">
        <v>0</v>
      </c>
      <c r="AQ114" s="996"/>
      <c r="AR114" s="996"/>
      <c r="AS114" s="996"/>
      <c r="AT114" s="997"/>
      <c r="AU114" s="933"/>
      <c r="AV114" s="934"/>
      <c r="AW114" s="934"/>
      <c r="AX114" s="934"/>
      <c r="AY114" s="934"/>
      <c r="AZ114" s="982" t="s">
        <v>404</v>
      </c>
      <c r="BA114" s="983"/>
      <c r="BB114" s="983"/>
      <c r="BC114" s="983"/>
      <c r="BD114" s="983"/>
      <c r="BE114" s="983"/>
      <c r="BF114" s="983"/>
      <c r="BG114" s="983"/>
      <c r="BH114" s="983"/>
      <c r="BI114" s="983"/>
      <c r="BJ114" s="983"/>
      <c r="BK114" s="983"/>
      <c r="BL114" s="983"/>
      <c r="BM114" s="983"/>
      <c r="BN114" s="983"/>
      <c r="BO114" s="983"/>
      <c r="BP114" s="984"/>
      <c r="BQ114" s="952">
        <v>715791</v>
      </c>
      <c r="BR114" s="953"/>
      <c r="BS114" s="953"/>
      <c r="BT114" s="953"/>
      <c r="BU114" s="953"/>
      <c r="BV114" s="953">
        <v>665224</v>
      </c>
      <c r="BW114" s="953"/>
      <c r="BX114" s="953"/>
      <c r="BY114" s="953"/>
      <c r="BZ114" s="953"/>
      <c r="CA114" s="953">
        <v>626533</v>
      </c>
      <c r="CB114" s="953"/>
      <c r="CC114" s="953"/>
      <c r="CD114" s="953"/>
      <c r="CE114" s="953"/>
      <c r="CF114" s="947">
        <v>24.1</v>
      </c>
      <c r="CG114" s="948"/>
      <c r="CH114" s="948"/>
      <c r="CI114" s="948"/>
      <c r="CJ114" s="948"/>
      <c r="CK114" s="978"/>
      <c r="CL114" s="979"/>
      <c r="CM114" s="949" t="s">
        <v>405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522</v>
      </c>
      <c r="DH114" s="992"/>
      <c r="DI114" s="992"/>
      <c r="DJ114" s="992"/>
      <c r="DK114" s="993"/>
      <c r="DL114" s="994" t="s">
        <v>522</v>
      </c>
      <c r="DM114" s="992"/>
      <c r="DN114" s="992"/>
      <c r="DO114" s="992"/>
      <c r="DP114" s="993"/>
      <c r="DQ114" s="994" t="s">
        <v>522</v>
      </c>
      <c r="DR114" s="992"/>
      <c r="DS114" s="992"/>
      <c r="DT114" s="992"/>
      <c r="DU114" s="993"/>
      <c r="DV114" s="995" t="s">
        <v>522</v>
      </c>
      <c r="DW114" s="996"/>
      <c r="DX114" s="996"/>
      <c r="DY114" s="996"/>
      <c r="DZ114" s="997"/>
    </row>
    <row r="115" spans="1:130" s="226" customFormat="1" ht="26.25" customHeight="1" x14ac:dyDescent="0.15">
      <c r="A115" s="987"/>
      <c r="B115" s="988"/>
      <c r="C115" s="983" t="s">
        <v>406</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522</v>
      </c>
      <c r="AB115" s="967"/>
      <c r="AC115" s="967"/>
      <c r="AD115" s="967"/>
      <c r="AE115" s="968"/>
      <c r="AF115" s="969" t="s">
        <v>522</v>
      </c>
      <c r="AG115" s="967"/>
      <c r="AH115" s="967"/>
      <c r="AI115" s="967"/>
      <c r="AJ115" s="968"/>
      <c r="AK115" s="969" t="s">
        <v>522</v>
      </c>
      <c r="AL115" s="967"/>
      <c r="AM115" s="967"/>
      <c r="AN115" s="967"/>
      <c r="AO115" s="968"/>
      <c r="AP115" s="970" t="s">
        <v>522</v>
      </c>
      <c r="AQ115" s="971"/>
      <c r="AR115" s="971"/>
      <c r="AS115" s="971"/>
      <c r="AT115" s="972"/>
      <c r="AU115" s="933"/>
      <c r="AV115" s="934"/>
      <c r="AW115" s="934"/>
      <c r="AX115" s="934"/>
      <c r="AY115" s="934"/>
      <c r="AZ115" s="982" t="s">
        <v>407</v>
      </c>
      <c r="BA115" s="983"/>
      <c r="BB115" s="983"/>
      <c r="BC115" s="983"/>
      <c r="BD115" s="983"/>
      <c r="BE115" s="983"/>
      <c r="BF115" s="983"/>
      <c r="BG115" s="983"/>
      <c r="BH115" s="983"/>
      <c r="BI115" s="983"/>
      <c r="BJ115" s="983"/>
      <c r="BK115" s="983"/>
      <c r="BL115" s="983"/>
      <c r="BM115" s="983"/>
      <c r="BN115" s="983"/>
      <c r="BO115" s="983"/>
      <c r="BP115" s="984"/>
      <c r="BQ115" s="952">
        <v>140175</v>
      </c>
      <c r="BR115" s="953"/>
      <c r="BS115" s="953"/>
      <c r="BT115" s="953"/>
      <c r="BU115" s="953"/>
      <c r="BV115" s="953">
        <v>134146</v>
      </c>
      <c r="BW115" s="953"/>
      <c r="BX115" s="953"/>
      <c r="BY115" s="953"/>
      <c r="BZ115" s="953"/>
      <c r="CA115" s="953">
        <v>123333</v>
      </c>
      <c r="CB115" s="953"/>
      <c r="CC115" s="953"/>
      <c r="CD115" s="953"/>
      <c r="CE115" s="953"/>
      <c r="CF115" s="947">
        <v>4.7</v>
      </c>
      <c r="CG115" s="948"/>
      <c r="CH115" s="948"/>
      <c r="CI115" s="948"/>
      <c r="CJ115" s="948"/>
      <c r="CK115" s="978"/>
      <c r="CL115" s="979"/>
      <c r="CM115" s="982" t="s">
        <v>408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522</v>
      </c>
      <c r="DH115" s="992"/>
      <c r="DI115" s="992"/>
      <c r="DJ115" s="992"/>
      <c r="DK115" s="993"/>
      <c r="DL115" s="994" t="s">
        <v>522</v>
      </c>
      <c r="DM115" s="992"/>
      <c r="DN115" s="992"/>
      <c r="DO115" s="992"/>
      <c r="DP115" s="993"/>
      <c r="DQ115" s="994" t="s">
        <v>522</v>
      </c>
      <c r="DR115" s="992"/>
      <c r="DS115" s="992"/>
      <c r="DT115" s="992"/>
      <c r="DU115" s="993"/>
      <c r="DV115" s="995" t="s">
        <v>522</v>
      </c>
      <c r="DW115" s="996"/>
      <c r="DX115" s="996"/>
      <c r="DY115" s="996"/>
      <c r="DZ115" s="997"/>
    </row>
    <row r="116" spans="1:130" s="226" customFormat="1" ht="26.25" customHeight="1" x14ac:dyDescent="0.15">
      <c r="A116" s="989"/>
      <c r="B116" s="990"/>
      <c r="C116" s="998" t="s">
        <v>409</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522</v>
      </c>
      <c r="AB116" s="992"/>
      <c r="AC116" s="992"/>
      <c r="AD116" s="992"/>
      <c r="AE116" s="993"/>
      <c r="AF116" s="994" t="s">
        <v>522</v>
      </c>
      <c r="AG116" s="992"/>
      <c r="AH116" s="992"/>
      <c r="AI116" s="992"/>
      <c r="AJ116" s="993"/>
      <c r="AK116" s="994" t="s">
        <v>522</v>
      </c>
      <c r="AL116" s="992"/>
      <c r="AM116" s="992"/>
      <c r="AN116" s="992"/>
      <c r="AO116" s="993"/>
      <c r="AP116" s="995" t="s">
        <v>522</v>
      </c>
      <c r="AQ116" s="996"/>
      <c r="AR116" s="996"/>
      <c r="AS116" s="996"/>
      <c r="AT116" s="997"/>
      <c r="AU116" s="933"/>
      <c r="AV116" s="934"/>
      <c r="AW116" s="934"/>
      <c r="AX116" s="934"/>
      <c r="AY116" s="934"/>
      <c r="AZ116" s="1000" t="s">
        <v>552</v>
      </c>
      <c r="BA116" s="1001"/>
      <c r="BB116" s="1001"/>
      <c r="BC116" s="1001"/>
      <c r="BD116" s="1001"/>
      <c r="BE116" s="1001"/>
      <c r="BF116" s="1001"/>
      <c r="BG116" s="1001"/>
      <c r="BH116" s="1001"/>
      <c r="BI116" s="1001"/>
      <c r="BJ116" s="1001"/>
      <c r="BK116" s="1001"/>
      <c r="BL116" s="1001"/>
      <c r="BM116" s="1001"/>
      <c r="BN116" s="1001"/>
      <c r="BO116" s="1001"/>
      <c r="BP116" s="1002"/>
      <c r="BQ116" s="952" t="s">
        <v>522</v>
      </c>
      <c r="BR116" s="953"/>
      <c r="BS116" s="953"/>
      <c r="BT116" s="953"/>
      <c r="BU116" s="953"/>
      <c r="BV116" s="953" t="s">
        <v>522</v>
      </c>
      <c r="BW116" s="953"/>
      <c r="BX116" s="953"/>
      <c r="BY116" s="953"/>
      <c r="BZ116" s="953"/>
      <c r="CA116" s="953" t="s">
        <v>522</v>
      </c>
      <c r="CB116" s="953"/>
      <c r="CC116" s="953"/>
      <c r="CD116" s="953"/>
      <c r="CE116" s="953"/>
      <c r="CF116" s="947" t="s">
        <v>522</v>
      </c>
      <c r="CG116" s="948"/>
      <c r="CH116" s="948"/>
      <c r="CI116" s="948"/>
      <c r="CJ116" s="948"/>
      <c r="CK116" s="978"/>
      <c r="CL116" s="979"/>
      <c r="CM116" s="949" t="s">
        <v>410</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226504</v>
      </c>
      <c r="DH116" s="992"/>
      <c r="DI116" s="992"/>
      <c r="DJ116" s="992"/>
      <c r="DK116" s="993"/>
      <c r="DL116" s="994">
        <v>176741</v>
      </c>
      <c r="DM116" s="992"/>
      <c r="DN116" s="992"/>
      <c r="DO116" s="992"/>
      <c r="DP116" s="993"/>
      <c r="DQ116" s="994">
        <v>127407</v>
      </c>
      <c r="DR116" s="992"/>
      <c r="DS116" s="992"/>
      <c r="DT116" s="992"/>
      <c r="DU116" s="993"/>
      <c r="DV116" s="995">
        <v>4.9000000000000004</v>
      </c>
      <c r="DW116" s="996"/>
      <c r="DX116" s="996"/>
      <c r="DY116" s="996"/>
      <c r="DZ116" s="997"/>
    </row>
    <row r="117" spans="1:130" s="226" customFormat="1" ht="26.25" customHeight="1" x14ac:dyDescent="0.15">
      <c r="A117" s="937" t="s">
        <v>183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553</v>
      </c>
      <c r="Z117" s="919"/>
      <c r="AA117" s="1009">
        <v>656578</v>
      </c>
      <c r="AB117" s="1010"/>
      <c r="AC117" s="1010"/>
      <c r="AD117" s="1010"/>
      <c r="AE117" s="1011"/>
      <c r="AF117" s="1012">
        <v>644560</v>
      </c>
      <c r="AG117" s="1010"/>
      <c r="AH117" s="1010"/>
      <c r="AI117" s="1010"/>
      <c r="AJ117" s="1011"/>
      <c r="AK117" s="1012">
        <v>665544</v>
      </c>
      <c r="AL117" s="1010"/>
      <c r="AM117" s="1010"/>
      <c r="AN117" s="1010"/>
      <c r="AO117" s="1011"/>
      <c r="AP117" s="1013"/>
      <c r="AQ117" s="1014"/>
      <c r="AR117" s="1014"/>
      <c r="AS117" s="1014"/>
      <c r="AT117" s="1015"/>
      <c r="AU117" s="933"/>
      <c r="AV117" s="934"/>
      <c r="AW117" s="934"/>
      <c r="AX117" s="934"/>
      <c r="AY117" s="934"/>
      <c r="AZ117" s="1000" t="s">
        <v>554</v>
      </c>
      <c r="BA117" s="1001"/>
      <c r="BB117" s="1001"/>
      <c r="BC117" s="1001"/>
      <c r="BD117" s="1001"/>
      <c r="BE117" s="1001"/>
      <c r="BF117" s="1001"/>
      <c r="BG117" s="1001"/>
      <c r="BH117" s="1001"/>
      <c r="BI117" s="1001"/>
      <c r="BJ117" s="1001"/>
      <c r="BK117" s="1001"/>
      <c r="BL117" s="1001"/>
      <c r="BM117" s="1001"/>
      <c r="BN117" s="1001"/>
      <c r="BO117" s="1001"/>
      <c r="BP117" s="1002"/>
      <c r="BQ117" s="952" t="s">
        <v>522</v>
      </c>
      <c r="BR117" s="953"/>
      <c r="BS117" s="953"/>
      <c r="BT117" s="953"/>
      <c r="BU117" s="953"/>
      <c r="BV117" s="953" t="s">
        <v>522</v>
      </c>
      <c r="BW117" s="953"/>
      <c r="BX117" s="953"/>
      <c r="BY117" s="953"/>
      <c r="BZ117" s="953"/>
      <c r="CA117" s="953" t="s">
        <v>522</v>
      </c>
      <c r="CB117" s="953"/>
      <c r="CC117" s="953"/>
      <c r="CD117" s="953"/>
      <c r="CE117" s="953"/>
      <c r="CF117" s="947" t="s">
        <v>522</v>
      </c>
      <c r="CG117" s="948"/>
      <c r="CH117" s="948"/>
      <c r="CI117" s="948"/>
      <c r="CJ117" s="948"/>
      <c r="CK117" s="978"/>
      <c r="CL117" s="979"/>
      <c r="CM117" s="949" t="s">
        <v>411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522</v>
      </c>
      <c r="DH117" s="992"/>
      <c r="DI117" s="992"/>
      <c r="DJ117" s="992"/>
      <c r="DK117" s="993"/>
      <c r="DL117" s="994" t="s">
        <v>522</v>
      </c>
      <c r="DM117" s="992"/>
      <c r="DN117" s="992"/>
      <c r="DO117" s="992"/>
      <c r="DP117" s="993"/>
      <c r="DQ117" s="994" t="s">
        <v>522</v>
      </c>
      <c r="DR117" s="992"/>
      <c r="DS117" s="992"/>
      <c r="DT117" s="992"/>
      <c r="DU117" s="993"/>
      <c r="DV117" s="995" t="s">
        <v>522</v>
      </c>
      <c r="DW117" s="996"/>
      <c r="DX117" s="996"/>
      <c r="DY117" s="996"/>
      <c r="DZ117" s="997"/>
    </row>
    <row r="118" spans="1:130" s="226" customFormat="1" ht="26.25" customHeight="1" x14ac:dyDescent="0.15">
      <c r="A118" s="937" t="s">
        <v>389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387</v>
      </c>
      <c r="AB118" s="918"/>
      <c r="AC118" s="918"/>
      <c r="AD118" s="918"/>
      <c r="AE118" s="919"/>
      <c r="AF118" s="917" t="s">
        <v>303</v>
      </c>
      <c r="AG118" s="918"/>
      <c r="AH118" s="918"/>
      <c r="AI118" s="918"/>
      <c r="AJ118" s="919"/>
      <c r="AK118" s="917" t="s">
        <v>302</v>
      </c>
      <c r="AL118" s="918"/>
      <c r="AM118" s="918"/>
      <c r="AN118" s="918"/>
      <c r="AO118" s="919"/>
      <c r="AP118" s="1004" t="s">
        <v>388</v>
      </c>
      <c r="AQ118" s="1005"/>
      <c r="AR118" s="1005"/>
      <c r="AS118" s="1005"/>
      <c r="AT118" s="1006"/>
      <c r="AU118" s="933"/>
      <c r="AV118" s="934"/>
      <c r="AW118" s="934"/>
      <c r="AX118" s="934"/>
      <c r="AY118" s="934"/>
      <c r="AZ118" s="1007" t="s">
        <v>412</v>
      </c>
      <c r="BA118" s="998"/>
      <c r="BB118" s="998"/>
      <c r="BC118" s="998"/>
      <c r="BD118" s="998"/>
      <c r="BE118" s="998"/>
      <c r="BF118" s="998"/>
      <c r="BG118" s="998"/>
      <c r="BH118" s="998"/>
      <c r="BI118" s="998"/>
      <c r="BJ118" s="998"/>
      <c r="BK118" s="998"/>
      <c r="BL118" s="998"/>
      <c r="BM118" s="998"/>
      <c r="BN118" s="998"/>
      <c r="BO118" s="998"/>
      <c r="BP118" s="999"/>
      <c r="BQ118" s="1030" t="s">
        <v>522</v>
      </c>
      <c r="BR118" s="1031"/>
      <c r="BS118" s="1031"/>
      <c r="BT118" s="1031"/>
      <c r="BU118" s="1031"/>
      <c r="BV118" s="1031" t="s">
        <v>522</v>
      </c>
      <c r="BW118" s="1031"/>
      <c r="BX118" s="1031"/>
      <c r="BY118" s="1031"/>
      <c r="BZ118" s="1031"/>
      <c r="CA118" s="1031" t="s">
        <v>522</v>
      </c>
      <c r="CB118" s="1031"/>
      <c r="CC118" s="1031"/>
      <c r="CD118" s="1031"/>
      <c r="CE118" s="1031"/>
      <c r="CF118" s="947" t="s">
        <v>522</v>
      </c>
      <c r="CG118" s="948"/>
      <c r="CH118" s="948"/>
      <c r="CI118" s="948"/>
      <c r="CJ118" s="948"/>
      <c r="CK118" s="978"/>
      <c r="CL118" s="979"/>
      <c r="CM118" s="949" t="s">
        <v>413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522</v>
      </c>
      <c r="DH118" s="992"/>
      <c r="DI118" s="992"/>
      <c r="DJ118" s="992"/>
      <c r="DK118" s="993"/>
      <c r="DL118" s="994" t="s">
        <v>522</v>
      </c>
      <c r="DM118" s="992"/>
      <c r="DN118" s="992"/>
      <c r="DO118" s="992"/>
      <c r="DP118" s="993"/>
      <c r="DQ118" s="994" t="s">
        <v>522</v>
      </c>
      <c r="DR118" s="992"/>
      <c r="DS118" s="992"/>
      <c r="DT118" s="992"/>
      <c r="DU118" s="993"/>
      <c r="DV118" s="995" t="s">
        <v>522</v>
      </c>
      <c r="DW118" s="996"/>
      <c r="DX118" s="996"/>
      <c r="DY118" s="996"/>
      <c r="DZ118" s="997"/>
    </row>
    <row r="119" spans="1:130" s="226" customFormat="1" ht="26.25" customHeight="1" x14ac:dyDescent="0.15">
      <c r="A119" s="1092" t="s">
        <v>392</v>
      </c>
      <c r="B119" s="977"/>
      <c r="C119" s="956" t="s">
        <v>393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522</v>
      </c>
      <c r="AB119" s="925"/>
      <c r="AC119" s="925"/>
      <c r="AD119" s="925"/>
      <c r="AE119" s="926"/>
      <c r="AF119" s="927" t="s">
        <v>522</v>
      </c>
      <c r="AG119" s="925"/>
      <c r="AH119" s="925"/>
      <c r="AI119" s="925"/>
      <c r="AJ119" s="926"/>
      <c r="AK119" s="927" t="s">
        <v>522</v>
      </c>
      <c r="AL119" s="925"/>
      <c r="AM119" s="925"/>
      <c r="AN119" s="925"/>
      <c r="AO119" s="926"/>
      <c r="AP119" s="928" t="s">
        <v>522</v>
      </c>
      <c r="AQ119" s="929"/>
      <c r="AR119" s="929"/>
      <c r="AS119" s="929"/>
      <c r="AT119" s="930"/>
      <c r="AU119" s="935"/>
      <c r="AV119" s="936"/>
      <c r="AW119" s="936"/>
      <c r="AX119" s="936"/>
      <c r="AY119" s="936"/>
      <c r="AZ119" s="254" t="s">
        <v>183</v>
      </c>
      <c r="BA119" s="254"/>
      <c r="BB119" s="254"/>
      <c r="BC119" s="254"/>
      <c r="BD119" s="254"/>
      <c r="BE119" s="254"/>
      <c r="BF119" s="254"/>
      <c r="BG119" s="254"/>
      <c r="BH119" s="254"/>
      <c r="BI119" s="254"/>
      <c r="BJ119" s="254"/>
      <c r="BK119" s="254"/>
      <c r="BL119" s="254"/>
      <c r="BM119" s="254"/>
      <c r="BN119" s="254"/>
      <c r="BO119" s="1008" t="s">
        <v>555</v>
      </c>
      <c r="BP119" s="1039"/>
      <c r="BQ119" s="1030">
        <v>10981959</v>
      </c>
      <c r="BR119" s="1031"/>
      <c r="BS119" s="1031"/>
      <c r="BT119" s="1031"/>
      <c r="BU119" s="1031"/>
      <c r="BV119" s="1031">
        <v>10749916</v>
      </c>
      <c r="BW119" s="1031"/>
      <c r="BX119" s="1031"/>
      <c r="BY119" s="1031"/>
      <c r="BZ119" s="1031"/>
      <c r="CA119" s="1031">
        <v>10583054</v>
      </c>
      <c r="CB119" s="1031"/>
      <c r="CC119" s="1031"/>
      <c r="CD119" s="1031"/>
      <c r="CE119" s="1031"/>
      <c r="CF119" s="1032"/>
      <c r="CG119" s="1033"/>
      <c r="CH119" s="1033"/>
      <c r="CI119" s="1033"/>
      <c r="CJ119" s="1034"/>
      <c r="CK119" s="980"/>
      <c r="CL119" s="981"/>
      <c r="CM119" s="1035" t="s">
        <v>414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522</v>
      </c>
      <c r="DH119" s="1017"/>
      <c r="DI119" s="1017"/>
      <c r="DJ119" s="1017"/>
      <c r="DK119" s="1018"/>
      <c r="DL119" s="1016" t="s">
        <v>522</v>
      </c>
      <c r="DM119" s="1017"/>
      <c r="DN119" s="1017"/>
      <c r="DO119" s="1017"/>
      <c r="DP119" s="1018"/>
      <c r="DQ119" s="1016" t="s">
        <v>522</v>
      </c>
      <c r="DR119" s="1017"/>
      <c r="DS119" s="1017"/>
      <c r="DT119" s="1017"/>
      <c r="DU119" s="1018"/>
      <c r="DV119" s="1019" t="s">
        <v>522</v>
      </c>
      <c r="DW119" s="1020"/>
      <c r="DX119" s="1020"/>
      <c r="DY119" s="1020"/>
      <c r="DZ119" s="1021"/>
    </row>
    <row r="120" spans="1:130" s="226" customFormat="1" ht="26.25" customHeight="1" x14ac:dyDescent="0.15">
      <c r="A120" s="1093"/>
      <c r="B120" s="979"/>
      <c r="C120" s="949" t="s">
        <v>396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522</v>
      </c>
      <c r="AB120" s="992"/>
      <c r="AC120" s="992"/>
      <c r="AD120" s="992"/>
      <c r="AE120" s="993"/>
      <c r="AF120" s="994" t="s">
        <v>522</v>
      </c>
      <c r="AG120" s="992"/>
      <c r="AH120" s="992"/>
      <c r="AI120" s="992"/>
      <c r="AJ120" s="993"/>
      <c r="AK120" s="994" t="s">
        <v>522</v>
      </c>
      <c r="AL120" s="992"/>
      <c r="AM120" s="992"/>
      <c r="AN120" s="992"/>
      <c r="AO120" s="993"/>
      <c r="AP120" s="995" t="s">
        <v>522</v>
      </c>
      <c r="AQ120" s="996"/>
      <c r="AR120" s="996"/>
      <c r="AS120" s="996"/>
      <c r="AT120" s="997"/>
      <c r="AU120" s="1022" t="s">
        <v>415</v>
      </c>
      <c r="AV120" s="1023"/>
      <c r="AW120" s="1023"/>
      <c r="AX120" s="1023"/>
      <c r="AY120" s="1024"/>
      <c r="AZ120" s="973" t="s">
        <v>416</v>
      </c>
      <c r="BA120" s="922"/>
      <c r="BB120" s="922"/>
      <c r="BC120" s="922"/>
      <c r="BD120" s="922"/>
      <c r="BE120" s="922"/>
      <c r="BF120" s="922"/>
      <c r="BG120" s="922"/>
      <c r="BH120" s="922"/>
      <c r="BI120" s="922"/>
      <c r="BJ120" s="922"/>
      <c r="BK120" s="922"/>
      <c r="BL120" s="922"/>
      <c r="BM120" s="922"/>
      <c r="BN120" s="922"/>
      <c r="BO120" s="922"/>
      <c r="BP120" s="923"/>
      <c r="BQ120" s="959">
        <v>2241202</v>
      </c>
      <c r="BR120" s="960"/>
      <c r="BS120" s="960"/>
      <c r="BT120" s="960"/>
      <c r="BU120" s="960"/>
      <c r="BV120" s="960">
        <v>2003692</v>
      </c>
      <c r="BW120" s="960"/>
      <c r="BX120" s="960"/>
      <c r="BY120" s="960"/>
      <c r="BZ120" s="960"/>
      <c r="CA120" s="960">
        <v>1869384</v>
      </c>
      <c r="CB120" s="960"/>
      <c r="CC120" s="960"/>
      <c r="CD120" s="960"/>
      <c r="CE120" s="960"/>
      <c r="CF120" s="974">
        <v>71.900000000000006</v>
      </c>
      <c r="CG120" s="975"/>
      <c r="CH120" s="975"/>
      <c r="CI120" s="975"/>
      <c r="CJ120" s="975"/>
      <c r="CK120" s="1040" t="s">
        <v>417</v>
      </c>
      <c r="CL120" s="1041"/>
      <c r="CM120" s="1041"/>
      <c r="CN120" s="1041"/>
      <c r="CO120" s="1042"/>
      <c r="CP120" s="1048" t="s">
        <v>556</v>
      </c>
      <c r="CQ120" s="1049"/>
      <c r="CR120" s="1049"/>
      <c r="CS120" s="1049"/>
      <c r="CT120" s="1049"/>
      <c r="CU120" s="1049"/>
      <c r="CV120" s="1049"/>
      <c r="CW120" s="1049"/>
      <c r="CX120" s="1049"/>
      <c r="CY120" s="1049"/>
      <c r="CZ120" s="1049"/>
      <c r="DA120" s="1049"/>
      <c r="DB120" s="1049"/>
      <c r="DC120" s="1049"/>
      <c r="DD120" s="1049"/>
      <c r="DE120" s="1049"/>
      <c r="DF120" s="1050"/>
      <c r="DG120" s="959">
        <v>3532857</v>
      </c>
      <c r="DH120" s="960"/>
      <c r="DI120" s="960"/>
      <c r="DJ120" s="960"/>
      <c r="DK120" s="960"/>
      <c r="DL120" s="960">
        <v>3339536</v>
      </c>
      <c r="DM120" s="960"/>
      <c r="DN120" s="960"/>
      <c r="DO120" s="960"/>
      <c r="DP120" s="960"/>
      <c r="DQ120" s="960">
        <v>3200287</v>
      </c>
      <c r="DR120" s="960"/>
      <c r="DS120" s="960"/>
      <c r="DT120" s="960"/>
      <c r="DU120" s="960"/>
      <c r="DV120" s="961">
        <v>123.1</v>
      </c>
      <c r="DW120" s="961"/>
      <c r="DX120" s="961"/>
      <c r="DY120" s="961"/>
      <c r="DZ120" s="962"/>
    </row>
    <row r="121" spans="1:130" s="226" customFormat="1" ht="26.25" customHeight="1" x14ac:dyDescent="0.15">
      <c r="A121" s="1093"/>
      <c r="B121" s="979"/>
      <c r="C121" s="1000" t="s">
        <v>418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522</v>
      </c>
      <c r="AB121" s="992"/>
      <c r="AC121" s="992"/>
      <c r="AD121" s="992"/>
      <c r="AE121" s="993"/>
      <c r="AF121" s="994" t="s">
        <v>522</v>
      </c>
      <c r="AG121" s="992"/>
      <c r="AH121" s="992"/>
      <c r="AI121" s="992"/>
      <c r="AJ121" s="993"/>
      <c r="AK121" s="994" t="s">
        <v>522</v>
      </c>
      <c r="AL121" s="992"/>
      <c r="AM121" s="992"/>
      <c r="AN121" s="992"/>
      <c r="AO121" s="993"/>
      <c r="AP121" s="995" t="s">
        <v>522</v>
      </c>
      <c r="AQ121" s="996"/>
      <c r="AR121" s="996"/>
      <c r="AS121" s="996"/>
      <c r="AT121" s="997"/>
      <c r="AU121" s="1025"/>
      <c r="AV121" s="1026"/>
      <c r="AW121" s="1026"/>
      <c r="AX121" s="1026"/>
      <c r="AY121" s="1027"/>
      <c r="AZ121" s="982" t="s">
        <v>419</v>
      </c>
      <c r="BA121" s="983"/>
      <c r="BB121" s="983"/>
      <c r="BC121" s="983"/>
      <c r="BD121" s="983"/>
      <c r="BE121" s="983"/>
      <c r="BF121" s="983"/>
      <c r="BG121" s="983"/>
      <c r="BH121" s="983"/>
      <c r="BI121" s="983"/>
      <c r="BJ121" s="983"/>
      <c r="BK121" s="983"/>
      <c r="BL121" s="983"/>
      <c r="BM121" s="983"/>
      <c r="BN121" s="983"/>
      <c r="BO121" s="983"/>
      <c r="BP121" s="984"/>
      <c r="BQ121" s="952">
        <v>50413</v>
      </c>
      <c r="BR121" s="953"/>
      <c r="BS121" s="953"/>
      <c r="BT121" s="953"/>
      <c r="BU121" s="953"/>
      <c r="BV121" s="953">
        <v>39117</v>
      </c>
      <c r="BW121" s="953"/>
      <c r="BX121" s="953"/>
      <c r="BY121" s="953"/>
      <c r="BZ121" s="953"/>
      <c r="CA121" s="953">
        <v>26707</v>
      </c>
      <c r="CB121" s="953"/>
      <c r="CC121" s="953"/>
      <c r="CD121" s="953"/>
      <c r="CE121" s="953"/>
      <c r="CF121" s="947">
        <v>1</v>
      </c>
      <c r="CG121" s="948"/>
      <c r="CH121" s="948"/>
      <c r="CI121" s="948"/>
      <c r="CJ121" s="948"/>
      <c r="CK121" s="1043"/>
      <c r="CL121" s="1044"/>
      <c r="CM121" s="1044"/>
      <c r="CN121" s="1044"/>
      <c r="CO121" s="1045"/>
      <c r="CP121" s="1053" t="s">
        <v>557</v>
      </c>
      <c r="CQ121" s="1054"/>
      <c r="CR121" s="1054"/>
      <c r="CS121" s="1054"/>
      <c r="CT121" s="1054"/>
      <c r="CU121" s="1054"/>
      <c r="CV121" s="1054"/>
      <c r="CW121" s="1054"/>
      <c r="CX121" s="1054"/>
      <c r="CY121" s="1054"/>
      <c r="CZ121" s="1054"/>
      <c r="DA121" s="1054"/>
      <c r="DB121" s="1054"/>
      <c r="DC121" s="1054"/>
      <c r="DD121" s="1054"/>
      <c r="DE121" s="1054"/>
      <c r="DF121" s="1055"/>
      <c r="DG121" s="952">
        <v>285342</v>
      </c>
      <c r="DH121" s="953"/>
      <c r="DI121" s="953"/>
      <c r="DJ121" s="953"/>
      <c r="DK121" s="953"/>
      <c r="DL121" s="953">
        <v>267613</v>
      </c>
      <c r="DM121" s="953"/>
      <c r="DN121" s="953"/>
      <c r="DO121" s="953"/>
      <c r="DP121" s="953"/>
      <c r="DQ121" s="953">
        <v>240032</v>
      </c>
      <c r="DR121" s="953"/>
      <c r="DS121" s="953"/>
      <c r="DT121" s="953"/>
      <c r="DU121" s="953"/>
      <c r="DV121" s="954">
        <v>9.1999999999999993</v>
      </c>
      <c r="DW121" s="954"/>
      <c r="DX121" s="954"/>
      <c r="DY121" s="954"/>
      <c r="DZ121" s="955"/>
    </row>
    <row r="122" spans="1:130" s="226" customFormat="1" ht="26.25" customHeight="1" x14ac:dyDescent="0.15">
      <c r="A122" s="1093"/>
      <c r="B122" s="979"/>
      <c r="C122" s="949" t="s">
        <v>405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522</v>
      </c>
      <c r="AB122" s="992"/>
      <c r="AC122" s="992"/>
      <c r="AD122" s="992"/>
      <c r="AE122" s="993"/>
      <c r="AF122" s="994" t="s">
        <v>522</v>
      </c>
      <c r="AG122" s="992"/>
      <c r="AH122" s="992"/>
      <c r="AI122" s="992"/>
      <c r="AJ122" s="993"/>
      <c r="AK122" s="994" t="s">
        <v>522</v>
      </c>
      <c r="AL122" s="992"/>
      <c r="AM122" s="992"/>
      <c r="AN122" s="992"/>
      <c r="AO122" s="993"/>
      <c r="AP122" s="995" t="s">
        <v>522</v>
      </c>
      <c r="AQ122" s="996"/>
      <c r="AR122" s="996"/>
      <c r="AS122" s="996"/>
      <c r="AT122" s="997"/>
      <c r="AU122" s="1025"/>
      <c r="AV122" s="1026"/>
      <c r="AW122" s="1026"/>
      <c r="AX122" s="1026"/>
      <c r="AY122" s="1027"/>
      <c r="AZ122" s="1007" t="s">
        <v>420</v>
      </c>
      <c r="BA122" s="998"/>
      <c r="BB122" s="998"/>
      <c r="BC122" s="998"/>
      <c r="BD122" s="998"/>
      <c r="BE122" s="998"/>
      <c r="BF122" s="998"/>
      <c r="BG122" s="998"/>
      <c r="BH122" s="998"/>
      <c r="BI122" s="998"/>
      <c r="BJ122" s="998"/>
      <c r="BK122" s="998"/>
      <c r="BL122" s="998"/>
      <c r="BM122" s="998"/>
      <c r="BN122" s="998"/>
      <c r="BO122" s="998"/>
      <c r="BP122" s="999"/>
      <c r="BQ122" s="1030">
        <v>5781246</v>
      </c>
      <c r="BR122" s="1031"/>
      <c r="BS122" s="1031"/>
      <c r="BT122" s="1031"/>
      <c r="BU122" s="1031"/>
      <c r="BV122" s="1031">
        <v>5667425</v>
      </c>
      <c r="BW122" s="1031"/>
      <c r="BX122" s="1031"/>
      <c r="BY122" s="1031"/>
      <c r="BZ122" s="1031"/>
      <c r="CA122" s="1031">
        <v>5472743</v>
      </c>
      <c r="CB122" s="1031"/>
      <c r="CC122" s="1031"/>
      <c r="CD122" s="1031"/>
      <c r="CE122" s="1031"/>
      <c r="CF122" s="1051">
        <v>210.5</v>
      </c>
      <c r="CG122" s="1052"/>
      <c r="CH122" s="1052"/>
      <c r="CI122" s="1052"/>
      <c r="CJ122" s="1052"/>
      <c r="CK122" s="1043"/>
      <c r="CL122" s="1044"/>
      <c r="CM122" s="1044"/>
      <c r="CN122" s="1044"/>
      <c r="CO122" s="1045"/>
      <c r="CP122" s="1053"/>
      <c r="CQ122" s="1054"/>
      <c r="CR122" s="1054"/>
      <c r="CS122" s="1054"/>
      <c r="CT122" s="1054"/>
      <c r="CU122" s="1054"/>
      <c r="CV122" s="1054"/>
      <c r="CW122" s="1054"/>
      <c r="CX122" s="1054"/>
      <c r="CY122" s="1054"/>
      <c r="CZ122" s="1054"/>
      <c r="DA122" s="1054"/>
      <c r="DB122" s="1054"/>
      <c r="DC122" s="1054"/>
      <c r="DD122" s="1054"/>
      <c r="DE122" s="1054"/>
      <c r="DF122" s="1055"/>
      <c r="DG122" s="952"/>
      <c r="DH122" s="953"/>
      <c r="DI122" s="953"/>
      <c r="DJ122" s="953"/>
      <c r="DK122" s="953"/>
      <c r="DL122" s="953"/>
      <c r="DM122" s="953"/>
      <c r="DN122" s="953"/>
      <c r="DO122" s="953"/>
      <c r="DP122" s="953"/>
      <c r="DQ122" s="953"/>
      <c r="DR122" s="953"/>
      <c r="DS122" s="953"/>
      <c r="DT122" s="953"/>
      <c r="DU122" s="953"/>
      <c r="DV122" s="954"/>
      <c r="DW122" s="954"/>
      <c r="DX122" s="954"/>
      <c r="DY122" s="954"/>
      <c r="DZ122" s="955"/>
    </row>
    <row r="123" spans="1:130" s="226" customFormat="1" ht="26.25" customHeight="1" x14ac:dyDescent="0.15">
      <c r="A123" s="1093"/>
      <c r="B123" s="979"/>
      <c r="C123" s="949" t="s">
        <v>410</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522</v>
      </c>
      <c r="AB123" s="992"/>
      <c r="AC123" s="992"/>
      <c r="AD123" s="992"/>
      <c r="AE123" s="993"/>
      <c r="AF123" s="994" t="s">
        <v>522</v>
      </c>
      <c r="AG123" s="992"/>
      <c r="AH123" s="992"/>
      <c r="AI123" s="992"/>
      <c r="AJ123" s="993"/>
      <c r="AK123" s="994" t="s">
        <v>522</v>
      </c>
      <c r="AL123" s="992"/>
      <c r="AM123" s="992"/>
      <c r="AN123" s="992"/>
      <c r="AO123" s="993"/>
      <c r="AP123" s="995" t="s">
        <v>522</v>
      </c>
      <c r="AQ123" s="996"/>
      <c r="AR123" s="996"/>
      <c r="AS123" s="996"/>
      <c r="AT123" s="997"/>
      <c r="AU123" s="1028"/>
      <c r="AV123" s="1029"/>
      <c r="AW123" s="1029"/>
      <c r="AX123" s="1029"/>
      <c r="AY123" s="1029"/>
      <c r="AZ123" s="254" t="s">
        <v>183</v>
      </c>
      <c r="BA123" s="254"/>
      <c r="BB123" s="254"/>
      <c r="BC123" s="254"/>
      <c r="BD123" s="254"/>
      <c r="BE123" s="254"/>
      <c r="BF123" s="254"/>
      <c r="BG123" s="254"/>
      <c r="BH123" s="254"/>
      <c r="BI123" s="254"/>
      <c r="BJ123" s="254"/>
      <c r="BK123" s="254"/>
      <c r="BL123" s="254"/>
      <c r="BM123" s="254"/>
      <c r="BN123" s="254"/>
      <c r="BO123" s="1008" t="s">
        <v>558</v>
      </c>
      <c r="BP123" s="1039"/>
      <c r="BQ123" s="1099">
        <v>8072861</v>
      </c>
      <c r="BR123" s="1065"/>
      <c r="BS123" s="1065"/>
      <c r="BT123" s="1065"/>
      <c r="BU123" s="1065"/>
      <c r="BV123" s="1065">
        <v>7710234</v>
      </c>
      <c r="BW123" s="1065"/>
      <c r="BX123" s="1065"/>
      <c r="BY123" s="1065"/>
      <c r="BZ123" s="1065"/>
      <c r="CA123" s="1065">
        <v>7368834</v>
      </c>
      <c r="CB123" s="1065"/>
      <c r="CC123" s="1065"/>
      <c r="CD123" s="1065"/>
      <c r="CE123" s="1065"/>
      <c r="CF123" s="1032"/>
      <c r="CG123" s="1033"/>
      <c r="CH123" s="1033"/>
      <c r="CI123" s="1033"/>
      <c r="CJ123" s="1034"/>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226" customFormat="1" ht="26.25" customHeight="1" thickBot="1" x14ac:dyDescent="0.2">
      <c r="A124" s="1093"/>
      <c r="B124" s="979"/>
      <c r="C124" s="949" t="s">
        <v>411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522</v>
      </c>
      <c r="AB124" s="992"/>
      <c r="AC124" s="992"/>
      <c r="AD124" s="992"/>
      <c r="AE124" s="993"/>
      <c r="AF124" s="994" t="s">
        <v>522</v>
      </c>
      <c r="AG124" s="992"/>
      <c r="AH124" s="992"/>
      <c r="AI124" s="992"/>
      <c r="AJ124" s="993"/>
      <c r="AK124" s="994" t="s">
        <v>522</v>
      </c>
      <c r="AL124" s="992"/>
      <c r="AM124" s="992"/>
      <c r="AN124" s="992"/>
      <c r="AO124" s="993"/>
      <c r="AP124" s="995" t="s">
        <v>522</v>
      </c>
      <c r="AQ124" s="996"/>
      <c r="AR124" s="996"/>
      <c r="AS124" s="996"/>
      <c r="AT124" s="997"/>
      <c r="AU124" s="1095" t="s">
        <v>421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108.4</v>
      </c>
      <c r="BR124" s="1061"/>
      <c r="BS124" s="1061"/>
      <c r="BT124" s="1061"/>
      <c r="BU124" s="1061"/>
      <c r="BV124" s="1061">
        <v>115.1</v>
      </c>
      <c r="BW124" s="1061"/>
      <c r="BX124" s="1061"/>
      <c r="BY124" s="1061"/>
      <c r="BZ124" s="1061"/>
      <c r="CA124" s="1061">
        <v>123.6</v>
      </c>
      <c r="CB124" s="1061"/>
      <c r="CC124" s="1061"/>
      <c r="CD124" s="1061"/>
      <c r="CE124" s="1061"/>
      <c r="CF124" s="1062"/>
      <c r="CG124" s="1063"/>
      <c r="CH124" s="1063"/>
      <c r="CI124" s="1063"/>
      <c r="CJ124" s="1064"/>
      <c r="CK124" s="1046"/>
      <c r="CL124" s="1046"/>
      <c r="CM124" s="1046"/>
      <c r="CN124" s="1046"/>
      <c r="CO124" s="1047"/>
      <c r="CP124" s="1053" t="s">
        <v>559</v>
      </c>
      <c r="CQ124" s="1054"/>
      <c r="CR124" s="1054"/>
      <c r="CS124" s="1054"/>
      <c r="CT124" s="1054"/>
      <c r="CU124" s="1054"/>
      <c r="CV124" s="1054"/>
      <c r="CW124" s="1054"/>
      <c r="CX124" s="1054"/>
      <c r="CY124" s="1054"/>
      <c r="CZ124" s="1054"/>
      <c r="DA124" s="1054"/>
      <c r="DB124" s="1054"/>
      <c r="DC124" s="1054"/>
      <c r="DD124" s="1054"/>
      <c r="DE124" s="1054"/>
      <c r="DF124" s="1055"/>
      <c r="DG124" s="1038" t="s">
        <v>522</v>
      </c>
      <c r="DH124" s="1017"/>
      <c r="DI124" s="1017"/>
      <c r="DJ124" s="1017"/>
      <c r="DK124" s="1018"/>
      <c r="DL124" s="1016" t="s">
        <v>522</v>
      </c>
      <c r="DM124" s="1017"/>
      <c r="DN124" s="1017"/>
      <c r="DO124" s="1017"/>
      <c r="DP124" s="1018"/>
      <c r="DQ124" s="1016" t="s">
        <v>522</v>
      </c>
      <c r="DR124" s="1017"/>
      <c r="DS124" s="1017"/>
      <c r="DT124" s="1017"/>
      <c r="DU124" s="1018"/>
      <c r="DV124" s="1019" t="s">
        <v>522</v>
      </c>
      <c r="DW124" s="1020"/>
      <c r="DX124" s="1020"/>
      <c r="DY124" s="1020"/>
      <c r="DZ124" s="1021"/>
    </row>
    <row r="125" spans="1:130" s="226" customFormat="1" ht="26.25" customHeight="1" x14ac:dyDescent="0.15">
      <c r="A125" s="1093"/>
      <c r="B125" s="979"/>
      <c r="C125" s="949" t="s">
        <v>413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522</v>
      </c>
      <c r="AB125" s="992"/>
      <c r="AC125" s="992"/>
      <c r="AD125" s="992"/>
      <c r="AE125" s="993"/>
      <c r="AF125" s="994" t="s">
        <v>522</v>
      </c>
      <c r="AG125" s="992"/>
      <c r="AH125" s="992"/>
      <c r="AI125" s="992"/>
      <c r="AJ125" s="993"/>
      <c r="AK125" s="994" t="s">
        <v>522</v>
      </c>
      <c r="AL125" s="992"/>
      <c r="AM125" s="992"/>
      <c r="AN125" s="992"/>
      <c r="AO125" s="993"/>
      <c r="AP125" s="995" t="s">
        <v>522</v>
      </c>
      <c r="AQ125" s="996"/>
      <c r="AR125" s="996"/>
      <c r="AS125" s="996"/>
      <c r="AT125" s="997"/>
      <c r="AU125" s="255"/>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56"/>
      <c r="CK125" s="1056" t="s">
        <v>422</v>
      </c>
      <c r="CL125" s="1041"/>
      <c r="CM125" s="1041"/>
      <c r="CN125" s="1041"/>
      <c r="CO125" s="1042"/>
      <c r="CP125" s="973" t="s">
        <v>423</v>
      </c>
      <c r="CQ125" s="922"/>
      <c r="CR125" s="922"/>
      <c r="CS125" s="922"/>
      <c r="CT125" s="922"/>
      <c r="CU125" s="922"/>
      <c r="CV125" s="922"/>
      <c r="CW125" s="922"/>
      <c r="CX125" s="922"/>
      <c r="CY125" s="922"/>
      <c r="CZ125" s="922"/>
      <c r="DA125" s="922"/>
      <c r="DB125" s="922"/>
      <c r="DC125" s="922"/>
      <c r="DD125" s="922"/>
      <c r="DE125" s="922"/>
      <c r="DF125" s="923"/>
      <c r="DG125" s="959" t="s">
        <v>522</v>
      </c>
      <c r="DH125" s="960"/>
      <c r="DI125" s="960"/>
      <c r="DJ125" s="960"/>
      <c r="DK125" s="960"/>
      <c r="DL125" s="960" t="s">
        <v>522</v>
      </c>
      <c r="DM125" s="960"/>
      <c r="DN125" s="960"/>
      <c r="DO125" s="960"/>
      <c r="DP125" s="960"/>
      <c r="DQ125" s="960" t="s">
        <v>522</v>
      </c>
      <c r="DR125" s="960"/>
      <c r="DS125" s="960"/>
      <c r="DT125" s="960"/>
      <c r="DU125" s="960"/>
      <c r="DV125" s="961" t="s">
        <v>522</v>
      </c>
      <c r="DW125" s="961"/>
      <c r="DX125" s="961"/>
      <c r="DY125" s="961"/>
      <c r="DZ125" s="962"/>
    </row>
    <row r="126" spans="1:130" s="226" customFormat="1" ht="26.25" customHeight="1" thickBot="1" x14ac:dyDescent="0.2">
      <c r="A126" s="1093"/>
      <c r="B126" s="979"/>
      <c r="C126" s="949" t="s">
        <v>414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522</v>
      </c>
      <c r="AB126" s="992"/>
      <c r="AC126" s="992"/>
      <c r="AD126" s="992"/>
      <c r="AE126" s="993"/>
      <c r="AF126" s="994" t="s">
        <v>522</v>
      </c>
      <c r="AG126" s="992"/>
      <c r="AH126" s="992"/>
      <c r="AI126" s="992"/>
      <c r="AJ126" s="993"/>
      <c r="AK126" s="994" t="s">
        <v>522</v>
      </c>
      <c r="AL126" s="992"/>
      <c r="AM126" s="992"/>
      <c r="AN126" s="992"/>
      <c r="AO126" s="993"/>
      <c r="AP126" s="995" t="s">
        <v>522</v>
      </c>
      <c r="AQ126" s="996"/>
      <c r="AR126" s="996"/>
      <c r="AS126" s="996"/>
      <c r="AT126" s="99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8"/>
      <c r="CE126" s="258"/>
      <c r="CF126" s="258"/>
      <c r="CG126" s="362"/>
      <c r="CH126" s="362"/>
      <c r="CI126" s="362"/>
      <c r="CJ126" s="256"/>
      <c r="CK126" s="1057"/>
      <c r="CL126" s="1044"/>
      <c r="CM126" s="1044"/>
      <c r="CN126" s="1044"/>
      <c r="CO126" s="1045"/>
      <c r="CP126" s="982" t="s">
        <v>424</v>
      </c>
      <c r="CQ126" s="983"/>
      <c r="CR126" s="983"/>
      <c r="CS126" s="983"/>
      <c r="CT126" s="983"/>
      <c r="CU126" s="983"/>
      <c r="CV126" s="983"/>
      <c r="CW126" s="983"/>
      <c r="CX126" s="983"/>
      <c r="CY126" s="983"/>
      <c r="CZ126" s="983"/>
      <c r="DA126" s="983"/>
      <c r="DB126" s="983"/>
      <c r="DC126" s="983"/>
      <c r="DD126" s="983"/>
      <c r="DE126" s="983"/>
      <c r="DF126" s="984"/>
      <c r="DG126" s="952">
        <v>140175</v>
      </c>
      <c r="DH126" s="953"/>
      <c r="DI126" s="953"/>
      <c r="DJ126" s="953"/>
      <c r="DK126" s="953"/>
      <c r="DL126" s="953">
        <v>134146</v>
      </c>
      <c r="DM126" s="953"/>
      <c r="DN126" s="953"/>
      <c r="DO126" s="953"/>
      <c r="DP126" s="953"/>
      <c r="DQ126" s="953">
        <v>123333</v>
      </c>
      <c r="DR126" s="953"/>
      <c r="DS126" s="953"/>
      <c r="DT126" s="953"/>
      <c r="DU126" s="953"/>
      <c r="DV126" s="954">
        <v>4.7</v>
      </c>
      <c r="DW126" s="954"/>
      <c r="DX126" s="954"/>
      <c r="DY126" s="954"/>
      <c r="DZ126" s="955"/>
    </row>
    <row r="127" spans="1:130" s="226" customFormat="1" ht="26.25" customHeight="1" x14ac:dyDescent="0.15">
      <c r="A127" s="1094"/>
      <c r="B127" s="981"/>
      <c r="C127" s="1035" t="s">
        <v>425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522</v>
      </c>
      <c r="AB127" s="992"/>
      <c r="AC127" s="992"/>
      <c r="AD127" s="992"/>
      <c r="AE127" s="993"/>
      <c r="AF127" s="994" t="s">
        <v>522</v>
      </c>
      <c r="AG127" s="992"/>
      <c r="AH127" s="992"/>
      <c r="AI127" s="992"/>
      <c r="AJ127" s="993"/>
      <c r="AK127" s="994" t="s">
        <v>522</v>
      </c>
      <c r="AL127" s="992"/>
      <c r="AM127" s="992"/>
      <c r="AN127" s="992"/>
      <c r="AO127" s="993"/>
      <c r="AP127" s="995" t="s">
        <v>522</v>
      </c>
      <c r="AQ127" s="996"/>
      <c r="AR127" s="996"/>
      <c r="AS127" s="996"/>
      <c r="AT127" s="997"/>
      <c r="AU127" s="257"/>
      <c r="AV127" s="257"/>
      <c r="AW127" s="257"/>
      <c r="AX127" s="1066" t="s">
        <v>426</v>
      </c>
      <c r="AY127" s="1067"/>
      <c r="AZ127" s="1067"/>
      <c r="BA127" s="1067"/>
      <c r="BB127" s="1067"/>
      <c r="BC127" s="1067"/>
      <c r="BD127" s="1067"/>
      <c r="BE127" s="1068"/>
      <c r="BF127" s="1069" t="s">
        <v>427</v>
      </c>
      <c r="BG127" s="1067"/>
      <c r="BH127" s="1067"/>
      <c r="BI127" s="1067"/>
      <c r="BJ127" s="1067"/>
      <c r="BK127" s="1067"/>
      <c r="BL127" s="1068"/>
      <c r="BM127" s="1069" t="s">
        <v>560</v>
      </c>
      <c r="BN127" s="1067"/>
      <c r="BO127" s="1067"/>
      <c r="BP127" s="1067"/>
      <c r="BQ127" s="1067"/>
      <c r="BR127" s="1067"/>
      <c r="BS127" s="1068"/>
      <c r="BT127" s="1069" t="s">
        <v>561</v>
      </c>
      <c r="BU127" s="1067"/>
      <c r="BV127" s="1067"/>
      <c r="BW127" s="1067"/>
      <c r="BX127" s="1067"/>
      <c r="BY127" s="1067"/>
      <c r="BZ127" s="1091"/>
      <c r="CA127" s="257"/>
      <c r="CB127" s="257"/>
      <c r="CC127" s="257"/>
      <c r="CD127" s="258"/>
      <c r="CE127" s="258"/>
      <c r="CF127" s="258"/>
      <c r="CG127" s="362"/>
      <c r="CH127" s="362"/>
      <c r="CI127" s="362"/>
      <c r="CJ127" s="256"/>
      <c r="CK127" s="1057"/>
      <c r="CL127" s="1044"/>
      <c r="CM127" s="1044"/>
      <c r="CN127" s="1044"/>
      <c r="CO127" s="1045"/>
      <c r="CP127" s="982" t="s">
        <v>562</v>
      </c>
      <c r="CQ127" s="983"/>
      <c r="CR127" s="983"/>
      <c r="CS127" s="983"/>
      <c r="CT127" s="983"/>
      <c r="CU127" s="983"/>
      <c r="CV127" s="983"/>
      <c r="CW127" s="983"/>
      <c r="CX127" s="983"/>
      <c r="CY127" s="983"/>
      <c r="CZ127" s="983"/>
      <c r="DA127" s="983"/>
      <c r="DB127" s="983"/>
      <c r="DC127" s="983"/>
      <c r="DD127" s="983"/>
      <c r="DE127" s="983"/>
      <c r="DF127" s="984"/>
      <c r="DG127" s="952" t="s">
        <v>522</v>
      </c>
      <c r="DH127" s="953"/>
      <c r="DI127" s="953"/>
      <c r="DJ127" s="953"/>
      <c r="DK127" s="953"/>
      <c r="DL127" s="953" t="s">
        <v>522</v>
      </c>
      <c r="DM127" s="953"/>
      <c r="DN127" s="953"/>
      <c r="DO127" s="953"/>
      <c r="DP127" s="953"/>
      <c r="DQ127" s="953" t="s">
        <v>522</v>
      </c>
      <c r="DR127" s="953"/>
      <c r="DS127" s="953"/>
      <c r="DT127" s="953"/>
      <c r="DU127" s="953"/>
      <c r="DV127" s="954" t="s">
        <v>522</v>
      </c>
      <c r="DW127" s="954"/>
      <c r="DX127" s="954"/>
      <c r="DY127" s="954"/>
      <c r="DZ127" s="955"/>
    </row>
    <row r="128" spans="1:130" s="226" customFormat="1" ht="26.25" customHeight="1" thickBot="1" x14ac:dyDescent="0.2">
      <c r="A128" s="1077" t="s">
        <v>428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563</v>
      </c>
      <c r="X128" s="1079"/>
      <c r="Y128" s="1079"/>
      <c r="Z128" s="1080"/>
      <c r="AA128" s="1081">
        <v>5629</v>
      </c>
      <c r="AB128" s="1082"/>
      <c r="AC128" s="1082"/>
      <c r="AD128" s="1082"/>
      <c r="AE128" s="1083"/>
      <c r="AF128" s="1084">
        <v>4597</v>
      </c>
      <c r="AG128" s="1082"/>
      <c r="AH128" s="1082"/>
      <c r="AI128" s="1082"/>
      <c r="AJ128" s="1083"/>
      <c r="AK128" s="1084">
        <v>3703</v>
      </c>
      <c r="AL128" s="1082"/>
      <c r="AM128" s="1082"/>
      <c r="AN128" s="1082"/>
      <c r="AO128" s="1083"/>
      <c r="AP128" s="1085"/>
      <c r="AQ128" s="1086"/>
      <c r="AR128" s="1086"/>
      <c r="AS128" s="1086"/>
      <c r="AT128" s="1087"/>
      <c r="AU128" s="257"/>
      <c r="AV128" s="257"/>
      <c r="AW128" s="257"/>
      <c r="AX128" s="921" t="s">
        <v>429</v>
      </c>
      <c r="AY128" s="922"/>
      <c r="AZ128" s="922"/>
      <c r="BA128" s="922"/>
      <c r="BB128" s="922"/>
      <c r="BC128" s="922"/>
      <c r="BD128" s="922"/>
      <c r="BE128" s="923"/>
      <c r="BF128" s="1088" t="s">
        <v>522</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8"/>
      <c r="CB128" s="258"/>
      <c r="CC128" s="258"/>
      <c r="CD128" s="258"/>
      <c r="CE128" s="258"/>
      <c r="CF128" s="258"/>
      <c r="CG128" s="362"/>
      <c r="CH128" s="362"/>
      <c r="CI128" s="362"/>
      <c r="CJ128" s="256"/>
      <c r="CK128" s="1058"/>
      <c r="CL128" s="1059"/>
      <c r="CM128" s="1059"/>
      <c r="CN128" s="1059"/>
      <c r="CO128" s="1060"/>
      <c r="CP128" s="1070" t="s">
        <v>430</v>
      </c>
      <c r="CQ128" s="1071"/>
      <c r="CR128" s="1071"/>
      <c r="CS128" s="1071"/>
      <c r="CT128" s="1071"/>
      <c r="CU128" s="1071"/>
      <c r="CV128" s="1071"/>
      <c r="CW128" s="1071"/>
      <c r="CX128" s="1071"/>
      <c r="CY128" s="1071"/>
      <c r="CZ128" s="1071"/>
      <c r="DA128" s="1071"/>
      <c r="DB128" s="1071"/>
      <c r="DC128" s="1071"/>
      <c r="DD128" s="1071"/>
      <c r="DE128" s="1071"/>
      <c r="DF128" s="1072"/>
      <c r="DG128" s="1073" t="s">
        <v>522</v>
      </c>
      <c r="DH128" s="1074"/>
      <c r="DI128" s="1074"/>
      <c r="DJ128" s="1074"/>
      <c r="DK128" s="1074"/>
      <c r="DL128" s="1074" t="s">
        <v>522</v>
      </c>
      <c r="DM128" s="1074"/>
      <c r="DN128" s="1074"/>
      <c r="DO128" s="1074"/>
      <c r="DP128" s="1074"/>
      <c r="DQ128" s="1074" t="s">
        <v>522</v>
      </c>
      <c r="DR128" s="1074"/>
      <c r="DS128" s="1074"/>
      <c r="DT128" s="1074"/>
      <c r="DU128" s="1074"/>
      <c r="DV128" s="1075" t="s">
        <v>522</v>
      </c>
      <c r="DW128" s="1075"/>
      <c r="DX128" s="1075"/>
      <c r="DY128" s="1075"/>
      <c r="DZ128" s="1076"/>
    </row>
    <row r="129" spans="1:131" s="226" customFormat="1" ht="26.25" customHeight="1" x14ac:dyDescent="0.15">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564</v>
      </c>
      <c r="X129" s="1107"/>
      <c r="Y129" s="1107"/>
      <c r="Z129" s="1108"/>
      <c r="AA129" s="991">
        <v>3083908</v>
      </c>
      <c r="AB129" s="992"/>
      <c r="AC129" s="992"/>
      <c r="AD129" s="992"/>
      <c r="AE129" s="993"/>
      <c r="AF129" s="994">
        <v>3022777</v>
      </c>
      <c r="AG129" s="992"/>
      <c r="AH129" s="992"/>
      <c r="AI129" s="992"/>
      <c r="AJ129" s="993"/>
      <c r="AK129" s="994">
        <v>3005031</v>
      </c>
      <c r="AL129" s="992"/>
      <c r="AM129" s="992"/>
      <c r="AN129" s="992"/>
      <c r="AO129" s="993"/>
      <c r="AP129" s="1109"/>
      <c r="AQ129" s="1110"/>
      <c r="AR129" s="1110"/>
      <c r="AS129" s="1110"/>
      <c r="AT129" s="1111"/>
      <c r="AU129" s="259"/>
      <c r="AV129" s="259"/>
      <c r="AW129" s="259"/>
      <c r="AX129" s="1100" t="s">
        <v>431</v>
      </c>
      <c r="AY129" s="983"/>
      <c r="AZ129" s="983"/>
      <c r="BA129" s="983"/>
      <c r="BB129" s="983"/>
      <c r="BC129" s="983"/>
      <c r="BD129" s="983"/>
      <c r="BE129" s="984"/>
      <c r="BF129" s="1101" t="s">
        <v>522</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J129" s="260"/>
      <c r="DK129" s="260"/>
      <c r="DL129" s="260"/>
      <c r="DM129" s="260"/>
      <c r="DN129" s="260"/>
      <c r="DO129" s="260"/>
      <c r="DP129" s="232"/>
      <c r="DQ129" s="232"/>
      <c r="DR129" s="232"/>
      <c r="DS129" s="232"/>
      <c r="DT129" s="232"/>
      <c r="DU129" s="232"/>
      <c r="DV129" s="232"/>
      <c r="DW129" s="232"/>
      <c r="DX129" s="232"/>
      <c r="DY129" s="232"/>
      <c r="DZ129" s="235"/>
    </row>
    <row r="130" spans="1:131" s="226" customFormat="1" ht="26.25" customHeight="1" x14ac:dyDescent="0.15">
      <c r="A130" s="963" t="s">
        <v>432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565</v>
      </c>
      <c r="X130" s="1107"/>
      <c r="Y130" s="1107"/>
      <c r="Z130" s="1108"/>
      <c r="AA130" s="991">
        <v>401110</v>
      </c>
      <c r="AB130" s="992"/>
      <c r="AC130" s="992"/>
      <c r="AD130" s="992"/>
      <c r="AE130" s="993"/>
      <c r="AF130" s="994">
        <v>382702</v>
      </c>
      <c r="AG130" s="992"/>
      <c r="AH130" s="992"/>
      <c r="AI130" s="992"/>
      <c r="AJ130" s="993"/>
      <c r="AK130" s="994">
        <v>405688</v>
      </c>
      <c r="AL130" s="992"/>
      <c r="AM130" s="992"/>
      <c r="AN130" s="992"/>
      <c r="AO130" s="993"/>
      <c r="AP130" s="1109"/>
      <c r="AQ130" s="1110"/>
      <c r="AR130" s="1110"/>
      <c r="AS130" s="1110"/>
      <c r="AT130" s="1111"/>
      <c r="AU130" s="259"/>
      <c r="AV130" s="259"/>
      <c r="AW130" s="259"/>
      <c r="AX130" s="1100" t="s">
        <v>433</v>
      </c>
      <c r="AY130" s="983"/>
      <c r="AZ130" s="983"/>
      <c r="BA130" s="983"/>
      <c r="BB130" s="983"/>
      <c r="BC130" s="983"/>
      <c r="BD130" s="983"/>
      <c r="BE130" s="984"/>
      <c r="BF130" s="1137">
        <v>9.6</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J130" s="260"/>
      <c r="DK130" s="260"/>
      <c r="DL130" s="260"/>
      <c r="DM130" s="260"/>
      <c r="DN130" s="260"/>
      <c r="DO130" s="260"/>
      <c r="DP130" s="232"/>
      <c r="DQ130" s="232"/>
      <c r="DR130" s="232"/>
      <c r="DS130" s="232"/>
      <c r="DT130" s="232"/>
      <c r="DU130" s="232"/>
      <c r="DV130" s="232"/>
      <c r="DW130" s="232"/>
      <c r="DX130" s="232"/>
      <c r="DY130" s="232"/>
      <c r="DZ130" s="235"/>
    </row>
    <row r="131" spans="1:131" s="226"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566</v>
      </c>
      <c r="X131" s="1145"/>
      <c r="Y131" s="1145"/>
      <c r="Z131" s="1146"/>
      <c r="AA131" s="1038">
        <v>2682798</v>
      </c>
      <c r="AB131" s="1017"/>
      <c r="AC131" s="1017"/>
      <c r="AD131" s="1017"/>
      <c r="AE131" s="1018"/>
      <c r="AF131" s="1016">
        <v>2640075</v>
      </c>
      <c r="AG131" s="1017"/>
      <c r="AH131" s="1017"/>
      <c r="AI131" s="1017"/>
      <c r="AJ131" s="1018"/>
      <c r="AK131" s="1016">
        <v>2599343</v>
      </c>
      <c r="AL131" s="1017"/>
      <c r="AM131" s="1017"/>
      <c r="AN131" s="1017"/>
      <c r="AO131" s="1018"/>
      <c r="AP131" s="1147"/>
      <c r="AQ131" s="1148"/>
      <c r="AR131" s="1148"/>
      <c r="AS131" s="1148"/>
      <c r="AT131" s="1149"/>
      <c r="AU131" s="259"/>
      <c r="AV131" s="259"/>
      <c r="AW131" s="259"/>
      <c r="AX131" s="1119" t="s">
        <v>434</v>
      </c>
      <c r="AY131" s="1071"/>
      <c r="AZ131" s="1071"/>
      <c r="BA131" s="1071"/>
      <c r="BB131" s="1071"/>
      <c r="BC131" s="1071"/>
      <c r="BD131" s="1071"/>
      <c r="BE131" s="1072"/>
      <c r="BF131" s="1120">
        <v>123.6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J131" s="260"/>
      <c r="DK131" s="260"/>
      <c r="DL131" s="260"/>
      <c r="DM131" s="260"/>
      <c r="DN131" s="260"/>
      <c r="DO131" s="260"/>
      <c r="DP131" s="232"/>
      <c r="DQ131" s="232"/>
      <c r="DR131" s="232"/>
      <c r="DS131" s="232"/>
      <c r="DT131" s="232"/>
      <c r="DU131" s="232"/>
      <c r="DV131" s="232"/>
      <c r="DW131" s="232"/>
      <c r="DX131" s="232"/>
      <c r="DY131" s="232"/>
      <c r="DZ131" s="235"/>
    </row>
    <row r="132" spans="1:131" s="226" customFormat="1" ht="26.25" customHeight="1" x14ac:dyDescent="0.15">
      <c r="A132" s="1126" t="s">
        <v>435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436</v>
      </c>
      <c r="W132" s="1130"/>
      <c r="X132" s="1130"/>
      <c r="Y132" s="1130"/>
      <c r="Z132" s="1131"/>
      <c r="AA132" s="1132">
        <v>9.3126280850000001</v>
      </c>
      <c r="AB132" s="1133"/>
      <c r="AC132" s="1133"/>
      <c r="AD132" s="1133"/>
      <c r="AE132" s="1134"/>
      <c r="AF132" s="1135">
        <v>9.7444580169999995</v>
      </c>
      <c r="AG132" s="1133"/>
      <c r="AH132" s="1133"/>
      <c r="AI132" s="1133"/>
      <c r="AJ132" s="1134"/>
      <c r="AK132" s="1135">
        <v>9.8545286250000004</v>
      </c>
      <c r="AL132" s="1133"/>
      <c r="AM132" s="1133"/>
      <c r="AN132" s="1133"/>
      <c r="AO132" s="1134"/>
      <c r="AP132" s="1032"/>
      <c r="AQ132" s="1033"/>
      <c r="AR132" s="1033"/>
      <c r="AS132" s="1033"/>
      <c r="AT132" s="1136"/>
      <c r="AU132" s="261"/>
      <c r="AV132" s="262"/>
      <c r="AW132" s="26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J132" s="260"/>
      <c r="DK132" s="260"/>
      <c r="DL132" s="260"/>
      <c r="DM132" s="260"/>
      <c r="DN132" s="260"/>
      <c r="DO132" s="260"/>
      <c r="DP132" s="235"/>
      <c r="DQ132" s="235"/>
      <c r="DR132" s="235"/>
      <c r="DS132" s="235"/>
      <c r="DT132" s="235"/>
      <c r="DU132" s="235"/>
      <c r="DV132" s="235"/>
      <c r="DW132" s="235"/>
      <c r="DX132" s="235"/>
      <c r="DY132" s="235"/>
      <c r="DZ132" s="235"/>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437</v>
      </c>
      <c r="W133" s="1113"/>
      <c r="X133" s="1113"/>
      <c r="Y133" s="1113"/>
      <c r="Z133" s="1114"/>
      <c r="AA133" s="1115">
        <v>9.6</v>
      </c>
      <c r="AB133" s="1116"/>
      <c r="AC133" s="1116"/>
      <c r="AD133" s="1116"/>
      <c r="AE133" s="1117"/>
      <c r="AF133" s="1115">
        <v>9.4</v>
      </c>
      <c r="AG133" s="1116"/>
      <c r="AH133" s="1116"/>
      <c r="AI133" s="1116"/>
      <c r="AJ133" s="1117"/>
      <c r="AK133" s="1115">
        <v>9.6</v>
      </c>
      <c r="AL133" s="1116"/>
      <c r="AM133" s="1116"/>
      <c r="AN133" s="1116"/>
      <c r="AO133" s="1117"/>
      <c r="AP133" s="1062"/>
      <c r="AQ133" s="1063"/>
      <c r="AR133" s="1063"/>
      <c r="AS133" s="1063"/>
      <c r="AT133" s="1118"/>
      <c r="AU133" s="262"/>
      <c r="AV133" s="262"/>
      <c r="AW133" s="262"/>
      <c r="AX133" s="262"/>
      <c r="AY133" s="262"/>
      <c r="AZ133" s="262"/>
      <c r="BA133" s="262"/>
      <c r="BB133" s="262"/>
      <c r="BC133" s="262"/>
      <c r="BD133" s="262"/>
      <c r="BE133" s="262"/>
      <c r="BF133" s="262"/>
      <c r="BG133" s="262"/>
      <c r="BH133" s="262"/>
      <c r="BI133" s="262"/>
      <c r="BJ133" s="262"/>
      <c r="BK133" s="262"/>
      <c r="BL133" s="262"/>
      <c r="BM133" s="262"/>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J133" s="260"/>
      <c r="DK133" s="260"/>
      <c r="DL133" s="260"/>
      <c r="DM133" s="260"/>
      <c r="DN133" s="260"/>
      <c r="DO133" s="260"/>
      <c r="DP133" s="235"/>
      <c r="DQ133" s="235"/>
      <c r="DR133" s="235"/>
      <c r="DS133" s="235"/>
      <c r="DT133" s="235"/>
      <c r="DU133" s="235"/>
      <c r="DV133" s="235"/>
      <c r="DW133" s="235"/>
      <c r="DX133" s="235"/>
      <c r="DY133" s="235"/>
      <c r="DZ133" s="235"/>
    </row>
    <row r="134" spans="1:131" s="227" customFormat="1" ht="11.25" customHeight="1" x14ac:dyDescent="0.15">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2"/>
      <c r="AV134" s="262"/>
      <c r="AW134" s="262"/>
      <c r="AX134" s="262"/>
      <c r="AY134" s="262"/>
      <c r="AZ134" s="262"/>
      <c r="BA134" s="262"/>
      <c r="BB134" s="262"/>
      <c r="BC134" s="262"/>
      <c r="BD134" s="262"/>
      <c r="BE134" s="262"/>
      <c r="BF134" s="262"/>
      <c r="BG134" s="262"/>
      <c r="BH134" s="262"/>
      <c r="BI134" s="262"/>
      <c r="BJ134" s="262"/>
      <c r="BK134" s="262"/>
      <c r="BL134" s="262"/>
      <c r="BM134" s="262"/>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0"/>
      <c r="DF134" s="260"/>
      <c r="DG134" s="260"/>
      <c r="DH134" s="260"/>
      <c r="DI134" s="260"/>
      <c r="DJ134" s="260"/>
      <c r="DK134" s="260"/>
      <c r="DL134" s="260"/>
      <c r="DM134" s="260"/>
      <c r="DN134" s="260"/>
      <c r="DO134" s="260"/>
      <c r="DP134" s="235"/>
      <c r="DQ134" s="235"/>
      <c r="DR134" s="235"/>
      <c r="DS134" s="235"/>
      <c r="DT134" s="235"/>
      <c r="DU134" s="235"/>
      <c r="DV134" s="235"/>
      <c r="DW134" s="235"/>
      <c r="DX134" s="235"/>
      <c r="DY134" s="235"/>
      <c r="DZ134" s="235"/>
      <c r="EA134" s="226"/>
    </row>
    <row r="135" spans="1:131" ht="14.25" hidden="1" x14ac:dyDescent="0.15">
      <c r="AU135" s="263"/>
      <c r="AV135" s="263"/>
      <c r="AW135" s="263"/>
      <c r="AX135" s="263"/>
      <c r="AY135" s="263"/>
      <c r="AZ135" s="263"/>
      <c r="BA135" s="263"/>
      <c r="BB135" s="263"/>
      <c r="BC135" s="263"/>
      <c r="BD135" s="263"/>
      <c r="BE135" s="263"/>
      <c r="BF135" s="263"/>
      <c r="BG135" s="263"/>
      <c r="BH135" s="263"/>
      <c r="BI135" s="263"/>
      <c r="BJ135" s="263"/>
      <c r="BK135" s="263"/>
      <c r="BL135" s="263"/>
      <c r="BM135" s="263"/>
      <c r="BN135" s="263"/>
      <c r="BO135" s="263"/>
      <c r="BP135" s="263"/>
      <c r="BQ135" s="263"/>
      <c r="BR135" s="263"/>
      <c r="BS135" s="263"/>
      <c r="BT135" s="263"/>
      <c r="BU135" s="263"/>
      <c r="BV135" s="263"/>
      <c r="BW135" s="263"/>
      <c r="BX135" s="263"/>
      <c r="BY135" s="263"/>
      <c r="BZ135" s="263"/>
      <c r="CA135" s="263"/>
      <c r="CB135" s="263"/>
      <c r="CC135" s="263"/>
      <c r="CD135" s="263"/>
      <c r="CE135" s="263"/>
      <c r="CF135" s="263"/>
      <c r="CG135" s="263"/>
      <c r="CH135" s="263"/>
      <c r="CI135" s="263"/>
      <c r="CJ135" s="263"/>
      <c r="CK135" s="263"/>
      <c r="CL135" s="263"/>
      <c r="CM135" s="263"/>
      <c r="CN135" s="263"/>
      <c r="CO135" s="263"/>
      <c r="CP135" s="263"/>
      <c r="CQ135" s="263"/>
      <c r="CR135" s="263"/>
      <c r="CS135" s="263"/>
      <c r="CT135" s="263"/>
      <c r="CU135" s="263"/>
      <c r="CV135" s="263"/>
      <c r="CW135" s="263"/>
      <c r="CX135" s="263"/>
      <c r="CY135" s="263"/>
      <c r="CZ135" s="263"/>
      <c r="DA135" s="263"/>
      <c r="DB135" s="263"/>
      <c r="DC135" s="263"/>
      <c r="DD135" s="263"/>
      <c r="DE135" s="263"/>
      <c r="DF135" s="263"/>
      <c r="DG135" s="263"/>
      <c r="DH135" s="263"/>
      <c r="DI135" s="263"/>
      <c r="DJ135" s="263"/>
      <c r="DK135" s="263"/>
      <c r="DL135" s="263"/>
      <c r="DM135" s="263"/>
      <c r="DN135" s="263"/>
      <c r="DO135" s="263"/>
      <c r="DP135" s="263"/>
      <c r="DQ135" s="263"/>
      <c r="DR135" s="263"/>
      <c r="DS135" s="263"/>
      <c r="DT135" s="263"/>
      <c r="DU135" s="263"/>
      <c r="DV135" s="263"/>
      <c r="DW135" s="263"/>
      <c r="DX135" s="263"/>
      <c r="DY135" s="263"/>
      <c r="DZ135" s="263"/>
    </row>
    <row r="136" spans="1:131" hidden="1" x14ac:dyDescent="0.15"/>
  </sheetData>
  <sheetProtection algorithmName="SHA-512" hashValue="Leebidl0etVHozoHzKlFYFhd1dpfu2EupPsw5I1VNpmfeW+2aWtZGse9DSp4Oi7nJHfnb4ZxAm6aaaF92X9hMQ==" saltValue="orHrsMFy4GFZ1c6nncVz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66" customWidth="1"/>
    <col min="121" max="121" width="0" style="265" hidden="1" customWidth="1"/>
    <col min="122" max="16384" width="9" style="265" hidden="1"/>
  </cols>
  <sheetData>
    <row r="1" spans="1:120"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5"/>
    </row>
    <row r="17" spans="119:120" x14ac:dyDescent="0.15">
      <c r="DP17" s="265"/>
    </row>
    <row r="18" spans="119:120" x14ac:dyDescent="0.15"/>
    <row r="19" spans="119:120" x14ac:dyDescent="0.15"/>
    <row r="20" spans="119:120" x14ac:dyDescent="0.15">
      <c r="DO20" s="265"/>
      <c r="DP20" s="265"/>
    </row>
    <row r="21" spans="119:120" x14ac:dyDescent="0.15">
      <c r="DP21" s="265"/>
    </row>
    <row r="22" spans="119:120" x14ac:dyDescent="0.15"/>
    <row r="23" spans="119:120" x14ac:dyDescent="0.15">
      <c r="DO23" s="265"/>
      <c r="DP23" s="265"/>
    </row>
    <row r="24" spans="119:120" x14ac:dyDescent="0.15">
      <c r="DP24" s="265"/>
    </row>
    <row r="25" spans="119:120" x14ac:dyDescent="0.15">
      <c r="DP25" s="265"/>
    </row>
    <row r="26" spans="119:120" x14ac:dyDescent="0.15">
      <c r="DO26" s="265"/>
      <c r="DP26" s="265"/>
    </row>
    <row r="27" spans="119:120" x14ac:dyDescent="0.15"/>
    <row r="28" spans="119:120" x14ac:dyDescent="0.15">
      <c r="DO28" s="265"/>
      <c r="DP28" s="265"/>
    </row>
    <row r="29" spans="119:120" x14ac:dyDescent="0.15">
      <c r="DP29" s="265"/>
    </row>
    <row r="30" spans="119:120" x14ac:dyDescent="0.15"/>
    <row r="31" spans="119:120" x14ac:dyDescent="0.15">
      <c r="DO31" s="265"/>
      <c r="DP31" s="265"/>
    </row>
    <row r="32" spans="119:120" x14ac:dyDescent="0.15"/>
    <row r="33" spans="98:120" x14ac:dyDescent="0.15">
      <c r="DO33" s="265"/>
      <c r="DP33" s="265"/>
    </row>
    <row r="34" spans="98:120" x14ac:dyDescent="0.15">
      <c r="DM34" s="265"/>
    </row>
    <row r="35" spans="98:120" x14ac:dyDescent="0.15">
      <c r="CT35" s="265"/>
      <c r="CU35" s="265"/>
      <c r="CV35" s="265"/>
      <c r="CY35" s="265"/>
      <c r="CZ35" s="265"/>
      <c r="DA35" s="265"/>
      <c r="DD35" s="265"/>
      <c r="DE35" s="265"/>
      <c r="DF35" s="265"/>
      <c r="DI35" s="265"/>
      <c r="DJ35" s="265"/>
      <c r="DK35" s="265"/>
      <c r="DM35" s="265"/>
      <c r="DN35" s="265"/>
      <c r="DO35" s="265"/>
      <c r="DP35" s="265"/>
    </row>
    <row r="36" spans="98:120" x14ac:dyDescent="0.15"/>
    <row r="37" spans="98:120" x14ac:dyDescent="0.15">
      <c r="CW37" s="265"/>
      <c r="DB37" s="265"/>
      <c r="DG37" s="265"/>
      <c r="DL37" s="265"/>
      <c r="DP37" s="265"/>
    </row>
    <row r="38" spans="98:120" x14ac:dyDescent="0.15">
      <c r="CT38" s="265"/>
      <c r="CU38" s="265"/>
      <c r="CV38" s="265"/>
      <c r="CW38" s="265"/>
      <c r="CY38" s="265"/>
      <c r="CZ38" s="265"/>
      <c r="DA38" s="265"/>
      <c r="DB38" s="265"/>
      <c r="DD38" s="265"/>
      <c r="DE38" s="265"/>
      <c r="DF38" s="265"/>
      <c r="DG38" s="265"/>
      <c r="DI38" s="265"/>
      <c r="DJ38" s="265"/>
      <c r="DK38" s="265"/>
      <c r="DL38" s="265"/>
      <c r="DN38" s="265"/>
      <c r="DO38" s="265"/>
      <c r="DP38" s="26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5"/>
      <c r="DO49" s="265"/>
      <c r="DP49" s="26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5"/>
      <c r="CS63" s="265"/>
      <c r="CX63" s="265"/>
      <c r="DC63" s="265"/>
      <c r="DH63" s="265"/>
    </row>
    <row r="64" spans="22:120" x14ac:dyDescent="0.15">
      <c r="V64" s="265"/>
    </row>
    <row r="65" spans="15:120" x14ac:dyDescent="0.15">
      <c r="X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U65" s="265"/>
      <c r="CZ65" s="265"/>
      <c r="DE65" s="265"/>
      <c r="DJ65" s="265"/>
    </row>
    <row r="66" spans="15:120" x14ac:dyDescent="0.15">
      <c r="Q66" s="265"/>
      <c r="S66" s="265"/>
      <c r="U66" s="265"/>
      <c r="DM66" s="265"/>
    </row>
    <row r="67" spans="15:120" x14ac:dyDescent="0.15">
      <c r="O67" s="265"/>
      <c r="P67" s="265"/>
      <c r="R67" s="265"/>
      <c r="T67" s="265"/>
      <c r="Y67" s="265"/>
      <c r="CT67" s="265"/>
      <c r="CV67" s="265"/>
      <c r="CW67" s="265"/>
      <c r="CY67" s="265"/>
      <c r="DA67" s="265"/>
      <c r="DB67" s="265"/>
      <c r="DD67" s="265"/>
      <c r="DF67" s="265"/>
      <c r="DG67" s="265"/>
      <c r="DI67" s="265"/>
      <c r="DK67" s="265"/>
      <c r="DL67" s="265"/>
      <c r="DN67" s="265"/>
      <c r="DO67" s="265"/>
      <c r="DP67" s="265"/>
    </row>
    <row r="68" spans="15:120" x14ac:dyDescent="0.15"/>
    <row r="69" spans="15:120" x14ac:dyDescent="0.15"/>
    <row r="70" spans="15:120" x14ac:dyDescent="0.15"/>
    <row r="71" spans="15:120" x14ac:dyDescent="0.15"/>
    <row r="72" spans="15:120" x14ac:dyDescent="0.15">
      <c r="DP72" s="265"/>
    </row>
    <row r="73" spans="15:120" x14ac:dyDescent="0.15">
      <c r="DP73" s="26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5"/>
      <c r="CX96" s="265"/>
      <c r="DC96" s="265"/>
      <c r="DH96" s="265"/>
    </row>
    <row r="97" spans="24:120" x14ac:dyDescent="0.15">
      <c r="CS97" s="265"/>
      <c r="CX97" s="265"/>
      <c r="DC97" s="265"/>
      <c r="DH97" s="265"/>
      <c r="DP97" s="266" t="s">
        <v>438</v>
      </c>
    </row>
    <row r="98" spans="24:120" hidden="1" x14ac:dyDescent="0.15">
      <c r="CS98" s="265"/>
      <c r="CX98" s="265"/>
      <c r="DC98" s="265"/>
      <c r="DH98" s="265"/>
    </row>
    <row r="99" spans="24:120" hidden="1" x14ac:dyDescent="0.15">
      <c r="CS99" s="265"/>
      <c r="CX99" s="265"/>
      <c r="DC99" s="265"/>
      <c r="DH99" s="265"/>
    </row>
    <row r="100" spans="24:120" hidden="1" x14ac:dyDescent="0.15"/>
    <row r="101" spans="24:120" ht="12" hidden="1" customHeight="1" x14ac:dyDescent="0.1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5"/>
      <c r="BB101" s="265"/>
      <c r="BC101" s="265"/>
      <c r="BD101" s="265"/>
      <c r="BE101" s="265"/>
      <c r="BF101" s="265"/>
      <c r="BG101" s="265"/>
      <c r="BH101" s="265"/>
      <c r="BI101" s="265"/>
      <c r="BJ101" s="265"/>
      <c r="BK101" s="265"/>
      <c r="BL101" s="265"/>
      <c r="BM101" s="265"/>
      <c r="BN101" s="265"/>
      <c r="BO101" s="265"/>
      <c r="BP101" s="265"/>
      <c r="BQ101" s="265"/>
      <c r="BR101" s="265"/>
      <c r="BS101" s="265"/>
      <c r="BT101" s="265"/>
      <c r="BU101" s="265"/>
      <c r="BV101" s="265"/>
      <c r="BW101" s="265"/>
      <c r="BX101" s="265"/>
      <c r="BY101" s="265"/>
      <c r="BZ101" s="265"/>
      <c r="CA101" s="265"/>
      <c r="CB101" s="265"/>
      <c r="CC101" s="265"/>
      <c r="CD101" s="265"/>
      <c r="CE101" s="265"/>
      <c r="CF101" s="265"/>
      <c r="CG101" s="265"/>
      <c r="CH101" s="265"/>
      <c r="CI101" s="265"/>
      <c r="CJ101" s="265"/>
      <c r="CK101" s="265"/>
      <c r="CL101" s="265"/>
      <c r="CM101" s="265"/>
      <c r="CN101" s="265"/>
      <c r="CO101" s="265"/>
      <c r="CP101" s="265"/>
      <c r="CQ101" s="265"/>
      <c r="CR101" s="265"/>
      <c r="CU101" s="265"/>
      <c r="CZ101" s="265"/>
      <c r="DE101" s="265"/>
      <c r="DJ101" s="265"/>
    </row>
    <row r="102" spans="24:120" ht="1.5" hidden="1" customHeight="1" x14ac:dyDescent="0.15">
      <c r="CU102" s="265"/>
      <c r="CZ102" s="265"/>
      <c r="DE102" s="265"/>
      <c r="DJ102" s="265"/>
      <c r="DM102" s="265"/>
    </row>
    <row r="103" spans="24:120" hidden="1" x14ac:dyDescent="0.15">
      <c r="CT103" s="265"/>
      <c r="CV103" s="265"/>
      <c r="CW103" s="265"/>
      <c r="CY103" s="265"/>
      <c r="DA103" s="265"/>
      <c r="DB103" s="265"/>
      <c r="DD103" s="265"/>
      <c r="DF103" s="265"/>
      <c r="DG103" s="265"/>
      <c r="DI103" s="265"/>
      <c r="DK103" s="265"/>
      <c r="DL103" s="265"/>
      <c r="DM103" s="265"/>
      <c r="DN103" s="265"/>
      <c r="DO103" s="265"/>
      <c r="DP103" s="265"/>
    </row>
    <row r="104" spans="24:120" hidden="1" x14ac:dyDescent="0.15">
      <c r="CV104" s="265"/>
      <c r="CW104" s="265"/>
      <c r="DA104" s="265"/>
      <c r="DB104" s="265"/>
      <c r="DF104" s="265"/>
      <c r="DG104" s="265"/>
      <c r="DK104" s="265"/>
      <c r="DL104" s="265"/>
      <c r="DN104" s="265"/>
      <c r="DO104" s="265"/>
      <c r="DP104" s="26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sWsqWLm8sqUcuE31BwQX60vfzCcCn23YW4Smj6nOY3I+nFiOKF5jUbQUe0EL532LjNb1tVAko1EVY9VjKsu6A==" saltValue="be1FS0c7qEoIPmbFswGL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66" customWidth="1"/>
    <col min="117" max="16384" width="9" style="265" hidden="1"/>
  </cols>
  <sheetData>
    <row r="1" spans="2:116"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row>
    <row r="2" spans="2:116" x14ac:dyDescent="0.15"/>
    <row r="3" spans="2:116" x14ac:dyDescent="0.15"/>
    <row r="4" spans="2:116" x14ac:dyDescent="0.1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265"/>
      <c r="DB4" s="265"/>
      <c r="DC4" s="265"/>
      <c r="DD4" s="265"/>
      <c r="DE4" s="265"/>
      <c r="DF4" s="265"/>
      <c r="DG4" s="265"/>
      <c r="DH4" s="265"/>
      <c r="DI4" s="265"/>
      <c r="DJ4" s="265"/>
      <c r="DK4" s="265"/>
      <c r="DL4" s="265"/>
    </row>
    <row r="5" spans="2:116" x14ac:dyDescent="0.1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row>
    <row r="19" spans="9:116" x14ac:dyDescent="0.15"/>
    <row r="20" spans="9:116" x14ac:dyDescent="0.15"/>
    <row r="21" spans="9:116" x14ac:dyDescent="0.15">
      <c r="DL21" s="265"/>
    </row>
    <row r="22" spans="9:116" x14ac:dyDescent="0.15">
      <c r="DI22" s="265"/>
      <c r="DJ22" s="265"/>
      <c r="DK22" s="265"/>
      <c r="DL22" s="265"/>
    </row>
    <row r="23" spans="9:116" x14ac:dyDescent="0.15">
      <c r="CY23" s="265"/>
      <c r="CZ23" s="265"/>
      <c r="DA23" s="265"/>
      <c r="DB23" s="265"/>
      <c r="DC23" s="265"/>
      <c r="DD23" s="265"/>
      <c r="DE23" s="265"/>
      <c r="DF23" s="265"/>
      <c r="DG23" s="265"/>
      <c r="DH23" s="265"/>
      <c r="DI23" s="265"/>
      <c r="DJ23" s="265"/>
      <c r="DK23" s="265"/>
      <c r="DL23" s="26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5"/>
      <c r="DA35" s="265"/>
      <c r="DB35" s="265"/>
      <c r="DC35" s="265"/>
      <c r="DD35" s="265"/>
      <c r="DE35" s="265"/>
      <c r="DF35" s="265"/>
      <c r="DG35" s="265"/>
      <c r="DH35" s="265"/>
      <c r="DI35" s="265"/>
      <c r="DJ35" s="265"/>
      <c r="DK35" s="265"/>
      <c r="DL35" s="265"/>
    </row>
    <row r="36" spans="15:116" x14ac:dyDescent="0.15"/>
    <row r="37" spans="15:116" x14ac:dyDescent="0.15">
      <c r="DL37" s="265"/>
    </row>
    <row r="38" spans="15:116" x14ac:dyDescent="0.15">
      <c r="DI38" s="265"/>
      <c r="DJ38" s="265"/>
      <c r="DK38" s="265"/>
      <c r="DL38" s="265"/>
    </row>
    <row r="39" spans="15:116" x14ac:dyDescent="0.15"/>
    <row r="40" spans="15:116" x14ac:dyDescent="0.15"/>
    <row r="41" spans="15:116" x14ac:dyDescent="0.15"/>
    <row r="42" spans="15:116" x14ac:dyDescent="0.15"/>
    <row r="43" spans="15:116" x14ac:dyDescent="0.1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E43" s="265"/>
      <c r="DF43" s="265"/>
      <c r="DG43" s="265"/>
      <c r="DH43" s="265"/>
      <c r="DI43" s="265"/>
      <c r="DJ43" s="265"/>
      <c r="DK43" s="265"/>
      <c r="DL43" s="265"/>
    </row>
    <row r="44" spans="15:116" x14ac:dyDescent="0.15">
      <c r="DL44" s="265"/>
    </row>
    <row r="45" spans="15:116" x14ac:dyDescent="0.15"/>
    <row r="46" spans="15:116" x14ac:dyDescent="0.15">
      <c r="DA46" s="265"/>
      <c r="DB46" s="265"/>
      <c r="DC46" s="265"/>
      <c r="DD46" s="265"/>
      <c r="DE46" s="265"/>
      <c r="DF46" s="265"/>
      <c r="DG46" s="265"/>
      <c r="DH46" s="265"/>
      <c r="DI46" s="265"/>
      <c r="DJ46" s="265"/>
      <c r="DK46" s="265"/>
      <c r="DL46" s="265"/>
    </row>
    <row r="47" spans="15:116" x14ac:dyDescent="0.15"/>
    <row r="48" spans="15:116" x14ac:dyDescent="0.15"/>
    <row r="49" spans="104:116" x14ac:dyDescent="0.15"/>
    <row r="50" spans="104:116" x14ac:dyDescent="0.15">
      <c r="CZ50" s="265"/>
      <c r="DA50" s="265"/>
      <c r="DB50" s="265"/>
      <c r="DC50" s="265"/>
      <c r="DD50" s="265"/>
      <c r="DE50" s="265"/>
      <c r="DF50" s="265"/>
      <c r="DG50" s="265"/>
      <c r="DH50" s="265"/>
      <c r="DI50" s="265"/>
      <c r="DJ50" s="265"/>
      <c r="DK50" s="265"/>
      <c r="DL50" s="265"/>
    </row>
    <row r="51" spans="104:116" x14ac:dyDescent="0.15"/>
    <row r="52" spans="104:116" x14ac:dyDescent="0.15"/>
    <row r="53" spans="104:116" x14ac:dyDescent="0.15">
      <c r="DL53" s="26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5"/>
      <c r="DD67" s="265"/>
      <c r="DE67" s="265"/>
      <c r="DF67" s="265"/>
      <c r="DG67" s="265"/>
      <c r="DH67" s="265"/>
      <c r="DI67" s="265"/>
      <c r="DJ67" s="265"/>
      <c r="DK67" s="265"/>
      <c r="DL67" s="26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2X0Pusj65ajFqM7XhsqlqAuEI2r4FwNLr7Mb/FYSDPP0GsP6r3zDxdJzde8JFFtWHxPtJY9ZTcu7CZYlFsNqA==" saltValue="NWvMOD2MZs9v78RuId7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67" customWidth="1"/>
    <col min="37" max="44" width="17" style="267" customWidth="1"/>
    <col min="45" max="45" width="6.125" style="274" customWidth="1"/>
    <col min="46" max="46" width="3" style="272" customWidth="1"/>
    <col min="47" max="47" width="19.125" style="267" hidden="1" customWidth="1"/>
    <col min="48" max="52" width="12.625" style="267" hidden="1" customWidth="1"/>
    <col min="53" max="16384" width="8.625" style="267" hidden="1"/>
  </cols>
  <sheetData>
    <row r="1" spans="1:46" x14ac:dyDescent="0.15">
      <c r="AS1" s="268"/>
      <c r="AT1" s="268"/>
    </row>
    <row r="2" spans="1:46" x14ac:dyDescent="0.15">
      <c r="AS2" s="268"/>
      <c r="AT2" s="268"/>
    </row>
    <row r="3" spans="1:46" x14ac:dyDescent="0.15">
      <c r="AS3" s="268"/>
      <c r="AT3" s="268"/>
    </row>
    <row r="4" spans="1:46" x14ac:dyDescent="0.15">
      <c r="AS4" s="268"/>
      <c r="AT4" s="268"/>
    </row>
    <row r="5" spans="1:46" ht="17.25" x14ac:dyDescent="0.15">
      <c r="A5" s="269" t="s">
        <v>439</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1"/>
    </row>
    <row r="6" spans="1:46" x14ac:dyDescent="0.15">
      <c r="A6" s="272"/>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73" t="s">
        <v>440</v>
      </c>
      <c r="AL6" s="273"/>
      <c r="AM6" s="273"/>
      <c r="AN6" s="273"/>
      <c r="AO6" s="268"/>
      <c r="AP6" s="268"/>
      <c r="AQ6" s="268"/>
      <c r="AR6" s="268"/>
    </row>
    <row r="7" spans="1:46" x14ac:dyDescent="0.15">
      <c r="A7" s="272"/>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75"/>
      <c r="AL7" s="276"/>
      <c r="AM7" s="276"/>
      <c r="AN7" s="277"/>
      <c r="AO7" s="1153" t="s">
        <v>441</v>
      </c>
      <c r="AP7" s="278"/>
      <c r="AQ7" s="279" t="s">
        <v>442</v>
      </c>
      <c r="AR7" s="280"/>
    </row>
    <row r="8" spans="1:46" x14ac:dyDescent="0.15">
      <c r="A8" s="272"/>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81"/>
      <c r="AL8" s="282"/>
      <c r="AM8" s="282"/>
      <c r="AN8" s="283"/>
      <c r="AO8" s="1154"/>
      <c r="AP8" s="284" t="s">
        <v>443</v>
      </c>
      <c r="AQ8" s="285" t="s">
        <v>444</v>
      </c>
      <c r="AR8" s="286" t="s">
        <v>445</v>
      </c>
    </row>
    <row r="9" spans="1:46" x14ac:dyDescent="0.15">
      <c r="A9" s="272"/>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1155" t="s">
        <v>446</v>
      </c>
      <c r="AL9" s="1156"/>
      <c r="AM9" s="1156"/>
      <c r="AN9" s="1157"/>
      <c r="AO9" s="287">
        <v>785227</v>
      </c>
      <c r="AP9" s="287">
        <v>68753</v>
      </c>
      <c r="AQ9" s="288">
        <v>86936</v>
      </c>
      <c r="AR9" s="289">
        <v>-20.9</v>
      </c>
    </row>
    <row r="10" spans="1:46" x14ac:dyDescent="0.15">
      <c r="A10" s="272"/>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1155" t="s">
        <v>447</v>
      </c>
      <c r="AL10" s="1156"/>
      <c r="AM10" s="1156"/>
      <c r="AN10" s="1157"/>
      <c r="AO10" s="290">
        <v>33835</v>
      </c>
      <c r="AP10" s="290">
        <v>2963</v>
      </c>
      <c r="AQ10" s="291">
        <v>8644</v>
      </c>
      <c r="AR10" s="292">
        <v>-65.7</v>
      </c>
    </row>
    <row r="11" spans="1:46" ht="13.5" customHeight="1" x14ac:dyDescent="0.15">
      <c r="A11" s="272"/>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1155" t="s">
        <v>448</v>
      </c>
      <c r="AL11" s="1156"/>
      <c r="AM11" s="1156"/>
      <c r="AN11" s="1157"/>
      <c r="AO11" s="290">
        <v>8634</v>
      </c>
      <c r="AP11" s="290">
        <v>756</v>
      </c>
      <c r="AQ11" s="291">
        <v>14102</v>
      </c>
      <c r="AR11" s="292">
        <v>-94.6</v>
      </c>
    </row>
    <row r="12" spans="1:46" ht="13.5" customHeight="1" x14ac:dyDescent="0.15">
      <c r="A12" s="272"/>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1155" t="s">
        <v>449</v>
      </c>
      <c r="AL12" s="1156"/>
      <c r="AM12" s="1156"/>
      <c r="AN12" s="1157"/>
      <c r="AO12" s="290" t="s">
        <v>450</v>
      </c>
      <c r="AP12" s="290" t="s">
        <v>450</v>
      </c>
      <c r="AQ12" s="291">
        <v>665</v>
      </c>
      <c r="AR12" s="292" t="s">
        <v>450</v>
      </c>
    </row>
    <row r="13" spans="1:46" ht="13.5" customHeight="1" x14ac:dyDescent="0.15">
      <c r="A13" s="272"/>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1155" t="s">
        <v>451</v>
      </c>
      <c r="AL13" s="1156"/>
      <c r="AM13" s="1156"/>
      <c r="AN13" s="1157"/>
      <c r="AO13" s="290" t="s">
        <v>450</v>
      </c>
      <c r="AP13" s="290" t="s">
        <v>450</v>
      </c>
      <c r="AQ13" s="291" t="s">
        <v>450</v>
      </c>
      <c r="AR13" s="292" t="s">
        <v>450</v>
      </c>
    </row>
    <row r="14" spans="1:46" ht="13.5" customHeight="1" x14ac:dyDescent="0.15">
      <c r="A14" s="272"/>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1155" t="s">
        <v>452</v>
      </c>
      <c r="AL14" s="1156"/>
      <c r="AM14" s="1156"/>
      <c r="AN14" s="1157"/>
      <c r="AO14" s="290">
        <v>57536</v>
      </c>
      <c r="AP14" s="290">
        <v>5038</v>
      </c>
      <c r="AQ14" s="291">
        <v>4315</v>
      </c>
      <c r="AR14" s="292">
        <v>16.8</v>
      </c>
    </row>
    <row r="15" spans="1:46" ht="13.5" customHeight="1" x14ac:dyDescent="0.15">
      <c r="A15" s="272"/>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1155" t="s">
        <v>453</v>
      </c>
      <c r="AL15" s="1156"/>
      <c r="AM15" s="1156"/>
      <c r="AN15" s="1157"/>
      <c r="AO15" s="290">
        <v>17656</v>
      </c>
      <c r="AP15" s="290">
        <v>1546</v>
      </c>
      <c r="AQ15" s="291">
        <v>2138</v>
      </c>
      <c r="AR15" s="292">
        <v>-27.7</v>
      </c>
    </row>
    <row r="16" spans="1:46" x14ac:dyDescent="0.15">
      <c r="A16" s="272"/>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1158" t="s">
        <v>454</v>
      </c>
      <c r="AL16" s="1159"/>
      <c r="AM16" s="1159"/>
      <c r="AN16" s="1160"/>
      <c r="AO16" s="290">
        <v>-73487</v>
      </c>
      <c r="AP16" s="290">
        <v>-6434</v>
      </c>
      <c r="AQ16" s="291">
        <v>-8691</v>
      </c>
      <c r="AR16" s="292">
        <v>-26</v>
      </c>
    </row>
    <row r="17" spans="1:46" x14ac:dyDescent="0.15">
      <c r="A17" s="272"/>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1158" t="s">
        <v>183</v>
      </c>
      <c r="AL17" s="1159"/>
      <c r="AM17" s="1159"/>
      <c r="AN17" s="1160"/>
      <c r="AO17" s="290">
        <v>829401</v>
      </c>
      <c r="AP17" s="290">
        <v>72621</v>
      </c>
      <c r="AQ17" s="291">
        <v>108111</v>
      </c>
      <c r="AR17" s="292">
        <v>-32.799999999999997</v>
      </c>
    </row>
    <row r="18" spans="1:46" x14ac:dyDescent="0.15">
      <c r="A18" s="272"/>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93"/>
      <c r="AR18" s="293"/>
    </row>
    <row r="19" spans="1:46" x14ac:dyDescent="0.15">
      <c r="A19" s="272"/>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t="s">
        <v>455</v>
      </c>
      <c r="AL19" s="268"/>
      <c r="AM19" s="268"/>
      <c r="AN19" s="268"/>
      <c r="AO19" s="268"/>
      <c r="AP19" s="268"/>
      <c r="AQ19" s="268"/>
      <c r="AR19" s="268"/>
    </row>
    <row r="20" spans="1:46" x14ac:dyDescent="0.15">
      <c r="A20" s="272"/>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94"/>
      <c r="AL20" s="295"/>
      <c r="AM20" s="295"/>
      <c r="AN20" s="296"/>
      <c r="AO20" s="297" t="s">
        <v>456</v>
      </c>
      <c r="AP20" s="298" t="s">
        <v>457</v>
      </c>
      <c r="AQ20" s="299" t="s">
        <v>458</v>
      </c>
      <c r="AR20" s="300"/>
    </row>
    <row r="21" spans="1:46" s="306" customFormat="1" x14ac:dyDescent="0.15">
      <c r="A21" s="301"/>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1150" t="s">
        <v>459</v>
      </c>
      <c r="AL21" s="1151"/>
      <c r="AM21" s="1151"/>
      <c r="AN21" s="1152"/>
      <c r="AO21" s="302">
        <v>8.14</v>
      </c>
      <c r="AP21" s="303">
        <v>10.32</v>
      </c>
      <c r="AQ21" s="304">
        <v>-2.1800000000000002</v>
      </c>
      <c r="AR21" s="273"/>
      <c r="AS21" s="305"/>
      <c r="AT21" s="301"/>
    </row>
    <row r="22" spans="1:46" s="306" customFormat="1" x14ac:dyDescent="0.15">
      <c r="A22" s="301"/>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1150" t="s">
        <v>460</v>
      </c>
      <c r="AL22" s="1151"/>
      <c r="AM22" s="1151"/>
      <c r="AN22" s="1152"/>
      <c r="AO22" s="307">
        <v>100.9</v>
      </c>
      <c r="AP22" s="308">
        <v>96.5</v>
      </c>
      <c r="AQ22" s="309">
        <v>4.4000000000000004</v>
      </c>
      <c r="AR22" s="293"/>
      <c r="AS22" s="305"/>
      <c r="AT22" s="301"/>
    </row>
    <row r="23" spans="1:46" s="306" customFormat="1" x14ac:dyDescent="0.15">
      <c r="A23" s="301"/>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93"/>
      <c r="AQ23" s="293"/>
      <c r="AR23" s="293"/>
      <c r="AS23" s="305"/>
      <c r="AT23" s="301"/>
    </row>
    <row r="24" spans="1:46" s="306" customFormat="1" x14ac:dyDescent="0.15">
      <c r="A24" s="30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93"/>
      <c r="AQ24" s="293"/>
      <c r="AR24" s="293"/>
      <c r="AS24" s="305"/>
      <c r="AT24" s="301"/>
    </row>
    <row r="25" spans="1:46" s="306" customFormat="1" x14ac:dyDescent="0.15">
      <c r="A25" s="310"/>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2"/>
      <c r="AQ25" s="312"/>
      <c r="AR25" s="312"/>
      <c r="AS25" s="313"/>
      <c r="AT25" s="301"/>
    </row>
    <row r="26" spans="1:46" s="306" customFormat="1" x14ac:dyDescent="0.15">
      <c r="A26" s="273" t="s">
        <v>461</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93"/>
      <c r="AQ26" s="293"/>
      <c r="AR26" s="293"/>
      <c r="AS26" s="273"/>
      <c r="AT26" s="273"/>
    </row>
    <row r="27" spans="1:46" x14ac:dyDescent="0.15">
      <c r="A27" s="314" t="s">
        <v>462</v>
      </c>
      <c r="AO27" s="268"/>
      <c r="AP27" s="268"/>
      <c r="AQ27" s="268"/>
      <c r="AR27" s="268"/>
      <c r="AS27" s="268"/>
      <c r="AT27" s="268"/>
    </row>
    <row r="28" spans="1:46" ht="17.25" x14ac:dyDescent="0.15">
      <c r="A28" s="269" t="s">
        <v>463</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315"/>
    </row>
    <row r="29" spans="1:46" x14ac:dyDescent="0.15">
      <c r="A29" s="272"/>
      <c r="B29" s="268"/>
      <c r="C29" s="268"/>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73" t="s">
        <v>464</v>
      </c>
      <c r="AL29" s="273"/>
      <c r="AM29" s="273"/>
      <c r="AN29" s="273"/>
      <c r="AO29" s="268"/>
      <c r="AP29" s="268"/>
      <c r="AQ29" s="268"/>
      <c r="AR29" s="268"/>
      <c r="AS29" s="316"/>
    </row>
    <row r="30" spans="1:46" x14ac:dyDescent="0.15">
      <c r="A30" s="272"/>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75"/>
      <c r="AL30" s="276"/>
      <c r="AM30" s="276"/>
      <c r="AN30" s="277"/>
      <c r="AO30" s="1153" t="s">
        <v>441</v>
      </c>
      <c r="AP30" s="278"/>
      <c r="AQ30" s="279" t="s">
        <v>442</v>
      </c>
      <c r="AR30" s="280"/>
    </row>
    <row r="31" spans="1:46" x14ac:dyDescent="0.15">
      <c r="A31" s="272"/>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81"/>
      <c r="AL31" s="282"/>
      <c r="AM31" s="282"/>
      <c r="AN31" s="283"/>
      <c r="AO31" s="1154"/>
      <c r="AP31" s="284" t="s">
        <v>443</v>
      </c>
      <c r="AQ31" s="285" t="s">
        <v>444</v>
      </c>
      <c r="AR31" s="286" t="s">
        <v>445</v>
      </c>
    </row>
    <row r="32" spans="1:46" ht="27" customHeight="1" x14ac:dyDescent="0.15">
      <c r="A32" s="272"/>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1166" t="s">
        <v>465</v>
      </c>
      <c r="AL32" s="1167"/>
      <c r="AM32" s="1167"/>
      <c r="AN32" s="1168"/>
      <c r="AO32" s="317">
        <v>422969</v>
      </c>
      <c r="AP32" s="317">
        <v>37034</v>
      </c>
      <c r="AQ32" s="318">
        <v>56558</v>
      </c>
      <c r="AR32" s="319">
        <v>-34.5</v>
      </c>
    </row>
    <row r="33" spans="1:46" ht="13.5" customHeight="1" x14ac:dyDescent="0.15">
      <c r="A33" s="272"/>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1166" t="s">
        <v>466</v>
      </c>
      <c r="AL33" s="1167"/>
      <c r="AM33" s="1167"/>
      <c r="AN33" s="1168"/>
      <c r="AO33" s="317" t="s">
        <v>450</v>
      </c>
      <c r="AP33" s="317" t="s">
        <v>450</v>
      </c>
      <c r="AQ33" s="318" t="s">
        <v>450</v>
      </c>
      <c r="AR33" s="319" t="s">
        <v>450</v>
      </c>
    </row>
    <row r="34" spans="1:46" ht="27" customHeight="1" x14ac:dyDescent="0.15">
      <c r="A34" s="272"/>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166" t="s">
        <v>467</v>
      </c>
      <c r="AL34" s="1167"/>
      <c r="AM34" s="1167"/>
      <c r="AN34" s="1168"/>
      <c r="AO34" s="317" t="s">
        <v>450</v>
      </c>
      <c r="AP34" s="317" t="s">
        <v>450</v>
      </c>
      <c r="AQ34" s="318">
        <v>4</v>
      </c>
      <c r="AR34" s="319" t="s">
        <v>450</v>
      </c>
    </row>
    <row r="35" spans="1:46" ht="27" customHeight="1" x14ac:dyDescent="0.15">
      <c r="A35" s="272"/>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1166" t="s">
        <v>468</v>
      </c>
      <c r="AL35" s="1167"/>
      <c r="AM35" s="1167"/>
      <c r="AN35" s="1168"/>
      <c r="AO35" s="317">
        <v>241730</v>
      </c>
      <c r="AP35" s="317">
        <v>21165</v>
      </c>
      <c r="AQ35" s="318">
        <v>21321</v>
      </c>
      <c r="AR35" s="319">
        <v>-0.7</v>
      </c>
    </row>
    <row r="36" spans="1:46" ht="27" customHeight="1" x14ac:dyDescent="0.15">
      <c r="A36" s="272"/>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1166" t="s">
        <v>469</v>
      </c>
      <c r="AL36" s="1167"/>
      <c r="AM36" s="1167"/>
      <c r="AN36" s="1168"/>
      <c r="AO36" s="317">
        <v>845</v>
      </c>
      <c r="AP36" s="317">
        <v>74</v>
      </c>
      <c r="AQ36" s="318">
        <v>3744</v>
      </c>
      <c r="AR36" s="319">
        <v>-98</v>
      </c>
    </row>
    <row r="37" spans="1:46" ht="13.5" customHeight="1" x14ac:dyDescent="0.15">
      <c r="A37" s="272"/>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1166" t="s">
        <v>470</v>
      </c>
      <c r="AL37" s="1167"/>
      <c r="AM37" s="1167"/>
      <c r="AN37" s="1168"/>
      <c r="AO37" s="317" t="s">
        <v>450</v>
      </c>
      <c r="AP37" s="317" t="s">
        <v>450</v>
      </c>
      <c r="AQ37" s="318">
        <v>1218</v>
      </c>
      <c r="AR37" s="319" t="s">
        <v>450</v>
      </c>
    </row>
    <row r="38" spans="1:46" ht="27" customHeight="1" x14ac:dyDescent="0.15">
      <c r="A38" s="272"/>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1169" t="s">
        <v>471</v>
      </c>
      <c r="AL38" s="1170"/>
      <c r="AM38" s="1170"/>
      <c r="AN38" s="1171"/>
      <c r="AO38" s="320" t="s">
        <v>450</v>
      </c>
      <c r="AP38" s="320" t="s">
        <v>450</v>
      </c>
      <c r="AQ38" s="321">
        <v>4</v>
      </c>
      <c r="AR38" s="309" t="s">
        <v>450</v>
      </c>
      <c r="AS38" s="316"/>
    </row>
    <row r="39" spans="1:46" x14ac:dyDescent="0.15">
      <c r="A39" s="272"/>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1169" t="s">
        <v>472</v>
      </c>
      <c r="AL39" s="1170"/>
      <c r="AM39" s="1170"/>
      <c r="AN39" s="1171"/>
      <c r="AO39" s="317">
        <v>-3703</v>
      </c>
      <c r="AP39" s="317">
        <v>-324</v>
      </c>
      <c r="AQ39" s="318">
        <v>-1519</v>
      </c>
      <c r="AR39" s="319">
        <v>-78.7</v>
      </c>
      <c r="AS39" s="316"/>
    </row>
    <row r="40" spans="1:46" ht="27" customHeight="1" x14ac:dyDescent="0.15">
      <c r="A40" s="272"/>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1166" t="s">
        <v>473</v>
      </c>
      <c r="AL40" s="1167"/>
      <c r="AM40" s="1167"/>
      <c r="AN40" s="1168"/>
      <c r="AO40" s="317">
        <v>-405688</v>
      </c>
      <c r="AP40" s="317">
        <v>-35521</v>
      </c>
      <c r="AQ40" s="318">
        <v>-54553</v>
      </c>
      <c r="AR40" s="319">
        <v>-34.9</v>
      </c>
      <c r="AS40" s="316"/>
    </row>
    <row r="41" spans="1:46" x14ac:dyDescent="0.15">
      <c r="A41" s="272"/>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1172" t="s">
        <v>297</v>
      </c>
      <c r="AL41" s="1173"/>
      <c r="AM41" s="1173"/>
      <c r="AN41" s="1174"/>
      <c r="AO41" s="317">
        <v>256153</v>
      </c>
      <c r="AP41" s="317">
        <v>22428</v>
      </c>
      <c r="AQ41" s="318">
        <v>26777</v>
      </c>
      <c r="AR41" s="319">
        <v>-16.2</v>
      </c>
      <c r="AS41" s="316"/>
    </row>
    <row r="42" spans="1:46" x14ac:dyDescent="0.15">
      <c r="A42" s="272"/>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322" t="s">
        <v>474</v>
      </c>
      <c r="AL42" s="268"/>
      <c r="AM42" s="268"/>
      <c r="AN42" s="268"/>
      <c r="AO42" s="268"/>
      <c r="AP42" s="268"/>
      <c r="AQ42" s="293"/>
      <c r="AR42" s="293"/>
      <c r="AS42" s="316"/>
    </row>
    <row r="43" spans="1:46" x14ac:dyDescent="0.15">
      <c r="A43" s="272"/>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323"/>
      <c r="AQ43" s="293"/>
      <c r="AR43" s="268"/>
      <c r="AS43" s="316"/>
    </row>
    <row r="44" spans="1:46" x14ac:dyDescent="0.15">
      <c r="A44" s="272"/>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93"/>
      <c r="AR44" s="268"/>
    </row>
    <row r="45" spans="1:46" x14ac:dyDescent="0.15">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324"/>
      <c r="AR45" s="270"/>
      <c r="AS45" s="270"/>
      <c r="AT45" s="268"/>
    </row>
    <row r="46" spans="1:46" x14ac:dyDescent="0.15">
      <c r="A46" s="325"/>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268"/>
    </row>
    <row r="47" spans="1:46" ht="17.25" customHeight="1" x14ac:dyDescent="0.15">
      <c r="A47" s="326" t="s">
        <v>475</v>
      </c>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row>
    <row r="48" spans="1:46" x14ac:dyDescent="0.15">
      <c r="A48" s="272"/>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327" t="s">
        <v>476</v>
      </c>
      <c r="AL48" s="327"/>
      <c r="AM48" s="327"/>
      <c r="AN48" s="327"/>
      <c r="AO48" s="327"/>
      <c r="AP48" s="327"/>
      <c r="AQ48" s="328"/>
      <c r="AR48" s="327"/>
    </row>
    <row r="49" spans="1:44" ht="13.5" customHeight="1" x14ac:dyDescent="0.15">
      <c r="A49" s="272"/>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329"/>
      <c r="AL49" s="330"/>
      <c r="AM49" s="1161" t="s">
        <v>441</v>
      </c>
      <c r="AN49" s="1163" t="s">
        <v>477</v>
      </c>
      <c r="AO49" s="1164"/>
      <c r="AP49" s="1164"/>
      <c r="AQ49" s="1164"/>
      <c r="AR49" s="1165"/>
    </row>
    <row r="50" spans="1:44" x14ac:dyDescent="0.15">
      <c r="A50" s="272"/>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331"/>
      <c r="AL50" s="332"/>
      <c r="AM50" s="1162"/>
      <c r="AN50" s="333" t="s">
        <v>478</v>
      </c>
      <c r="AO50" s="334" t="s">
        <v>479</v>
      </c>
      <c r="AP50" s="335" t="s">
        <v>480</v>
      </c>
      <c r="AQ50" s="336" t="s">
        <v>481</v>
      </c>
      <c r="AR50" s="337" t="s">
        <v>482</v>
      </c>
    </row>
    <row r="51" spans="1:44" x14ac:dyDescent="0.15">
      <c r="A51" s="272"/>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329" t="s">
        <v>483</v>
      </c>
      <c r="AL51" s="330"/>
      <c r="AM51" s="338">
        <v>406279</v>
      </c>
      <c r="AN51" s="339">
        <v>33882</v>
      </c>
      <c r="AO51" s="340">
        <v>25.5</v>
      </c>
      <c r="AP51" s="341">
        <v>82748</v>
      </c>
      <c r="AQ51" s="342">
        <v>24.4</v>
      </c>
      <c r="AR51" s="343">
        <v>1.1000000000000001</v>
      </c>
    </row>
    <row r="52" spans="1:44" x14ac:dyDescent="0.15">
      <c r="A52" s="272"/>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344"/>
      <c r="AL52" s="345" t="s">
        <v>484</v>
      </c>
      <c r="AM52" s="346">
        <v>305811</v>
      </c>
      <c r="AN52" s="347">
        <v>25503</v>
      </c>
      <c r="AO52" s="348">
        <v>48.5</v>
      </c>
      <c r="AP52" s="349">
        <v>44732</v>
      </c>
      <c r="AQ52" s="350">
        <v>22.5</v>
      </c>
      <c r="AR52" s="351">
        <v>26</v>
      </c>
    </row>
    <row r="53" spans="1:44" x14ac:dyDescent="0.15">
      <c r="A53" s="272"/>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329" t="s">
        <v>485</v>
      </c>
      <c r="AL53" s="330"/>
      <c r="AM53" s="338">
        <v>1792709</v>
      </c>
      <c r="AN53" s="339">
        <v>151181</v>
      </c>
      <c r="AO53" s="340">
        <v>346.2</v>
      </c>
      <c r="AP53" s="341">
        <v>91837</v>
      </c>
      <c r="AQ53" s="342">
        <v>11</v>
      </c>
      <c r="AR53" s="343">
        <v>335.2</v>
      </c>
    </row>
    <row r="54" spans="1:44" x14ac:dyDescent="0.15">
      <c r="A54" s="272"/>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344"/>
      <c r="AL54" s="345" t="s">
        <v>484</v>
      </c>
      <c r="AM54" s="346">
        <v>1031740</v>
      </c>
      <c r="AN54" s="347">
        <v>87008</v>
      </c>
      <c r="AO54" s="348">
        <v>241.2</v>
      </c>
      <c r="AP54" s="349">
        <v>54439</v>
      </c>
      <c r="AQ54" s="350">
        <v>21.7</v>
      </c>
      <c r="AR54" s="351">
        <v>219.5</v>
      </c>
    </row>
    <row r="55" spans="1:44" x14ac:dyDescent="0.15">
      <c r="A55" s="272"/>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329" t="s">
        <v>486</v>
      </c>
      <c r="AL55" s="330"/>
      <c r="AM55" s="338">
        <v>2299519</v>
      </c>
      <c r="AN55" s="339">
        <v>195887</v>
      </c>
      <c r="AO55" s="340">
        <v>29.6</v>
      </c>
      <c r="AP55" s="341">
        <v>106092</v>
      </c>
      <c r="AQ55" s="342">
        <v>15.5</v>
      </c>
      <c r="AR55" s="343">
        <v>14.1</v>
      </c>
    </row>
    <row r="56" spans="1:44" x14ac:dyDescent="0.15">
      <c r="A56" s="272"/>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344"/>
      <c r="AL56" s="345" t="s">
        <v>484</v>
      </c>
      <c r="AM56" s="346">
        <v>1263609</v>
      </c>
      <c r="AN56" s="347">
        <v>107642</v>
      </c>
      <c r="AO56" s="348">
        <v>23.7</v>
      </c>
      <c r="AP56" s="349">
        <v>44299</v>
      </c>
      <c r="AQ56" s="350">
        <v>-18.600000000000001</v>
      </c>
      <c r="AR56" s="351">
        <v>42.3</v>
      </c>
    </row>
    <row r="57" spans="1:44" x14ac:dyDescent="0.15">
      <c r="A57" s="272"/>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329" t="s">
        <v>487</v>
      </c>
      <c r="AL57" s="330"/>
      <c r="AM57" s="338">
        <v>735629</v>
      </c>
      <c r="AN57" s="339">
        <v>63373</v>
      </c>
      <c r="AO57" s="340">
        <v>-67.599999999999994</v>
      </c>
      <c r="AP57" s="341">
        <v>78903</v>
      </c>
      <c r="AQ57" s="342">
        <v>-25.6</v>
      </c>
      <c r="AR57" s="343">
        <v>-42</v>
      </c>
    </row>
    <row r="58" spans="1:44" x14ac:dyDescent="0.15">
      <c r="A58" s="272"/>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344"/>
      <c r="AL58" s="345" t="s">
        <v>484</v>
      </c>
      <c r="AM58" s="346">
        <v>463614</v>
      </c>
      <c r="AN58" s="347">
        <v>39939</v>
      </c>
      <c r="AO58" s="348">
        <v>-62.9</v>
      </c>
      <c r="AP58" s="349">
        <v>49201</v>
      </c>
      <c r="AQ58" s="350">
        <v>11.1</v>
      </c>
      <c r="AR58" s="351">
        <v>-74</v>
      </c>
    </row>
    <row r="59" spans="1:44" x14ac:dyDescent="0.15">
      <c r="A59" s="272"/>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329" t="s">
        <v>488</v>
      </c>
      <c r="AL59" s="330"/>
      <c r="AM59" s="338">
        <v>495981</v>
      </c>
      <c r="AN59" s="339">
        <v>43427</v>
      </c>
      <c r="AO59" s="340">
        <v>-31.5</v>
      </c>
      <c r="AP59" s="341">
        <v>82993</v>
      </c>
      <c r="AQ59" s="342">
        <v>5.2</v>
      </c>
      <c r="AR59" s="343">
        <v>-36.700000000000003</v>
      </c>
    </row>
    <row r="60" spans="1:44" x14ac:dyDescent="0.15">
      <c r="A60" s="27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344"/>
      <c r="AL60" s="345" t="s">
        <v>484</v>
      </c>
      <c r="AM60" s="346">
        <v>167302</v>
      </c>
      <c r="AN60" s="347">
        <v>14649</v>
      </c>
      <c r="AO60" s="348">
        <v>-63.3</v>
      </c>
      <c r="AP60" s="349">
        <v>46787</v>
      </c>
      <c r="AQ60" s="350">
        <v>-4.9000000000000004</v>
      </c>
      <c r="AR60" s="351">
        <v>-58.4</v>
      </c>
    </row>
    <row r="61" spans="1:44" x14ac:dyDescent="0.15">
      <c r="A61" s="27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329" t="s">
        <v>489</v>
      </c>
      <c r="AL61" s="352"/>
      <c r="AM61" s="353">
        <v>1146023</v>
      </c>
      <c r="AN61" s="354">
        <v>97550</v>
      </c>
      <c r="AO61" s="355">
        <v>60.4</v>
      </c>
      <c r="AP61" s="356">
        <v>88515</v>
      </c>
      <c r="AQ61" s="357">
        <v>6.1</v>
      </c>
      <c r="AR61" s="343">
        <v>54.3</v>
      </c>
    </row>
    <row r="62" spans="1:44" x14ac:dyDescent="0.15">
      <c r="A62" s="272"/>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344"/>
      <c r="AL62" s="345" t="s">
        <v>484</v>
      </c>
      <c r="AM62" s="346">
        <v>646415</v>
      </c>
      <c r="AN62" s="347">
        <v>54948</v>
      </c>
      <c r="AO62" s="348">
        <v>37.4</v>
      </c>
      <c r="AP62" s="349">
        <v>47892</v>
      </c>
      <c r="AQ62" s="350">
        <v>6.4</v>
      </c>
      <c r="AR62" s="351">
        <v>31</v>
      </c>
    </row>
    <row r="63" spans="1:44" x14ac:dyDescent="0.15">
      <c r="A63" s="272"/>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row>
    <row r="64" spans="1:44" x14ac:dyDescent="0.15">
      <c r="A64" s="272"/>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row>
    <row r="65" spans="1:46" x14ac:dyDescent="0.15">
      <c r="A65" s="272"/>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row>
    <row r="66" spans="1:46" x14ac:dyDescent="0.15">
      <c r="A66" s="358"/>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59"/>
    </row>
    <row r="67" spans="1:46" ht="13.5" hidden="1" customHeight="1" x14ac:dyDescent="0.15">
      <c r="AK67" s="268"/>
      <c r="AL67" s="268"/>
      <c r="AM67" s="268"/>
      <c r="AN67" s="268"/>
      <c r="AO67" s="268"/>
      <c r="AP67" s="268"/>
      <c r="AQ67" s="268"/>
      <c r="AR67" s="268"/>
      <c r="AS67" s="268"/>
      <c r="AT67" s="268"/>
    </row>
    <row r="68" spans="1:46" ht="13.5" hidden="1" customHeight="1" x14ac:dyDescent="0.15">
      <c r="AK68" s="268"/>
      <c r="AL68" s="268"/>
      <c r="AM68" s="268"/>
      <c r="AN68" s="268"/>
      <c r="AO68" s="268"/>
      <c r="AP68" s="268"/>
      <c r="AQ68" s="268"/>
      <c r="AR68" s="268"/>
    </row>
    <row r="69" spans="1:46" ht="13.5" hidden="1" customHeight="1" x14ac:dyDescent="0.15">
      <c r="AK69" s="268"/>
      <c r="AL69" s="268"/>
      <c r="AM69" s="268"/>
      <c r="AN69" s="268"/>
      <c r="AO69" s="268"/>
      <c r="AP69" s="268"/>
      <c r="AQ69" s="268"/>
      <c r="AR69" s="268"/>
    </row>
    <row r="70" spans="1:46" hidden="1" x14ac:dyDescent="0.15">
      <c r="AK70" s="268"/>
      <c r="AL70" s="268"/>
      <c r="AM70" s="268"/>
      <c r="AN70" s="268"/>
      <c r="AO70" s="268"/>
      <c r="AP70" s="268"/>
      <c r="AQ70" s="268"/>
      <c r="AR70" s="268"/>
    </row>
    <row r="71" spans="1:46" hidden="1" x14ac:dyDescent="0.15">
      <c r="AK71" s="268"/>
      <c r="AL71" s="268"/>
      <c r="AM71" s="268"/>
      <c r="AN71" s="268"/>
      <c r="AO71" s="268"/>
      <c r="AP71" s="268"/>
      <c r="AQ71" s="268"/>
      <c r="AR71" s="268"/>
    </row>
    <row r="72" spans="1:46" hidden="1" x14ac:dyDescent="0.15">
      <c r="AK72" s="268"/>
      <c r="AL72" s="268"/>
      <c r="AM72" s="268"/>
      <c r="AN72" s="268"/>
      <c r="AO72" s="268"/>
      <c r="AP72" s="268"/>
      <c r="AQ72" s="268"/>
      <c r="AR72" s="268"/>
    </row>
    <row r="73" spans="1:46" hidden="1" x14ac:dyDescent="0.15">
      <c r="AK73" s="268"/>
      <c r="AL73" s="268"/>
      <c r="AM73" s="268"/>
      <c r="AN73" s="268"/>
      <c r="AO73" s="268"/>
      <c r="AP73" s="268"/>
      <c r="AQ73" s="268"/>
      <c r="AR73" s="268"/>
    </row>
    <row r="74" spans="1:46" hidden="1" x14ac:dyDescent="0.15"/>
  </sheetData>
  <sheetProtection algorithmName="SHA-512" hashValue="HFMfFvb728rr1y7caKv3+0qpEtZ2Ifx+cy6Vg6VHEpNWD/bkPssaiYCYEmlwXgRNZBrcRLpm08I/ff9k6mAtuA==" saltValue="7wf2XJ9TeSoGBRbvzUDT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66" customWidth="1"/>
    <col min="126" max="16384" width="9" style="265" hidden="1"/>
  </cols>
  <sheetData>
    <row r="1" spans="2:125" ht="13.5" customHeight="1" x14ac:dyDescent="0.1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2:125" x14ac:dyDescent="0.15">
      <c r="B2" s="265"/>
      <c r="DG2" s="265"/>
    </row>
    <row r="3" spans="2:125" x14ac:dyDescent="0.1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H3" s="265"/>
      <c r="DI3" s="265"/>
      <c r="DJ3" s="265"/>
      <c r="DK3" s="265"/>
      <c r="DL3" s="265"/>
      <c r="DM3" s="265"/>
      <c r="DN3" s="265"/>
      <c r="DO3" s="265"/>
      <c r="DP3" s="265"/>
      <c r="DQ3" s="265"/>
      <c r="DR3" s="265"/>
      <c r="DS3" s="265"/>
      <c r="DT3" s="265"/>
      <c r="DU3" s="265"/>
    </row>
    <row r="4" spans="2:125" x14ac:dyDescent="0.15"/>
    <row r="5" spans="2:125" x14ac:dyDescent="0.15"/>
    <row r="6" spans="2:125" x14ac:dyDescent="0.15"/>
    <row r="7" spans="2:125" x14ac:dyDescent="0.15"/>
    <row r="8" spans="2:125" x14ac:dyDescent="0.15"/>
    <row r="9" spans="2:125" x14ac:dyDescent="0.15">
      <c r="DU9" s="26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5"/>
    </row>
    <row r="18" spans="125:125" x14ac:dyDescent="0.15"/>
    <row r="19" spans="125:125" x14ac:dyDescent="0.15"/>
    <row r="20" spans="125:125" x14ac:dyDescent="0.15">
      <c r="DU20" s="265"/>
    </row>
    <row r="21" spans="125:125" x14ac:dyDescent="0.15">
      <c r="DU21" s="26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5"/>
    </row>
    <row r="29" spans="125:125" x14ac:dyDescent="0.15"/>
    <row r="30" spans="125:125" x14ac:dyDescent="0.15"/>
    <row r="31" spans="125:125" x14ac:dyDescent="0.15"/>
    <row r="32" spans="125:125" x14ac:dyDescent="0.15"/>
    <row r="33" spans="2:125" x14ac:dyDescent="0.15">
      <c r="B33" s="265"/>
      <c r="G33" s="265"/>
      <c r="I33" s="265"/>
    </row>
    <row r="34" spans="2:125" x14ac:dyDescent="0.15">
      <c r="C34" s="265"/>
      <c r="P34" s="265"/>
      <c r="DE34" s="265"/>
      <c r="DH34" s="265"/>
    </row>
    <row r="35" spans="2:125" x14ac:dyDescent="0.15">
      <c r="D35" s="265"/>
      <c r="E35" s="265"/>
      <c r="DG35" s="265"/>
      <c r="DJ35" s="265"/>
      <c r="DP35" s="265"/>
      <c r="DQ35" s="265"/>
      <c r="DR35" s="265"/>
      <c r="DS35" s="265"/>
      <c r="DT35" s="265"/>
      <c r="DU35" s="265"/>
    </row>
    <row r="36" spans="2:125" x14ac:dyDescent="0.15">
      <c r="F36" s="265"/>
      <c r="H36" s="265"/>
      <c r="J36" s="265"/>
      <c r="K36" s="265"/>
      <c r="L36" s="265"/>
      <c r="M36" s="265"/>
      <c r="N36" s="265"/>
      <c r="O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F36" s="265"/>
      <c r="DI36" s="265"/>
      <c r="DK36" s="265"/>
      <c r="DL36" s="265"/>
      <c r="DM36" s="265"/>
      <c r="DN36" s="265"/>
      <c r="DO36" s="265"/>
      <c r="DP36" s="265"/>
      <c r="DQ36" s="265"/>
      <c r="DR36" s="265"/>
      <c r="DS36" s="265"/>
      <c r="DT36" s="265"/>
      <c r="DU36" s="265"/>
    </row>
    <row r="37" spans="2:125" x14ac:dyDescent="0.15">
      <c r="DU37" s="265"/>
    </row>
    <row r="38" spans="2:125" x14ac:dyDescent="0.15">
      <c r="DT38" s="265"/>
      <c r="DU38" s="265"/>
    </row>
    <row r="39" spans="2:125" x14ac:dyDescent="0.15"/>
    <row r="40" spans="2:125" x14ac:dyDescent="0.15">
      <c r="DH40" s="265"/>
    </row>
    <row r="41" spans="2:125" x14ac:dyDescent="0.15">
      <c r="DE41" s="265"/>
    </row>
    <row r="42" spans="2:125" x14ac:dyDescent="0.15">
      <c r="DG42" s="265"/>
      <c r="DJ42" s="265"/>
    </row>
    <row r="43" spans="2:125" x14ac:dyDescent="0.1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5"/>
      <c r="BR43" s="265"/>
      <c r="BS43" s="265"/>
      <c r="BT43" s="265"/>
      <c r="BU43" s="265"/>
      <c r="BV43" s="265"/>
      <c r="BW43" s="265"/>
      <c r="BX43" s="265"/>
      <c r="BY43" s="265"/>
      <c r="BZ43" s="265"/>
      <c r="CA43" s="265"/>
      <c r="CB43" s="265"/>
      <c r="CC43" s="265"/>
      <c r="CD43" s="265"/>
      <c r="CE43" s="265"/>
      <c r="CF43" s="265"/>
      <c r="CG43" s="265"/>
      <c r="CH43" s="265"/>
      <c r="CI43" s="265"/>
      <c r="CJ43" s="265"/>
      <c r="CK43" s="265"/>
      <c r="CL43" s="265"/>
      <c r="CM43" s="265"/>
      <c r="CN43" s="265"/>
      <c r="CO43" s="265"/>
      <c r="CP43" s="265"/>
      <c r="CQ43" s="265"/>
      <c r="CR43" s="265"/>
      <c r="CS43" s="265"/>
      <c r="CT43" s="265"/>
      <c r="CU43" s="265"/>
      <c r="CV43" s="265"/>
      <c r="CW43" s="265"/>
      <c r="CX43" s="265"/>
      <c r="CY43" s="265"/>
      <c r="CZ43" s="265"/>
      <c r="DA43" s="265"/>
      <c r="DB43" s="265"/>
      <c r="DC43" s="265"/>
      <c r="DD43" s="265"/>
      <c r="DF43" s="265"/>
      <c r="DI43" s="265"/>
      <c r="DK43" s="265"/>
      <c r="DL43" s="265"/>
      <c r="DM43" s="265"/>
      <c r="DN43" s="265"/>
      <c r="DO43" s="265"/>
      <c r="DP43" s="265"/>
      <c r="DQ43" s="265"/>
      <c r="DR43" s="265"/>
      <c r="DS43" s="265"/>
      <c r="DT43" s="265"/>
      <c r="DU43" s="265"/>
    </row>
    <row r="44" spans="2:125" x14ac:dyDescent="0.15">
      <c r="DU44" s="265"/>
    </row>
    <row r="45" spans="2:125" x14ac:dyDescent="0.15"/>
    <row r="46" spans="2:125" x14ac:dyDescent="0.15"/>
    <row r="47" spans="2:125" x14ac:dyDescent="0.15"/>
    <row r="48" spans="2:125" x14ac:dyDescent="0.15">
      <c r="DT48" s="265"/>
      <c r="DU48" s="265"/>
    </row>
    <row r="49" spans="120:125" x14ac:dyDescent="0.15">
      <c r="DU49" s="265"/>
    </row>
    <row r="50" spans="120:125" x14ac:dyDescent="0.15">
      <c r="DU50" s="265"/>
    </row>
    <row r="51" spans="120:125" x14ac:dyDescent="0.15">
      <c r="DP51" s="265"/>
      <c r="DQ51" s="265"/>
      <c r="DR51" s="265"/>
      <c r="DS51" s="265"/>
      <c r="DT51" s="265"/>
      <c r="DU51" s="265"/>
    </row>
    <row r="52" spans="120:125" x14ac:dyDescent="0.15"/>
    <row r="53" spans="120:125" x14ac:dyDescent="0.15"/>
    <row r="54" spans="120:125" x14ac:dyDescent="0.15">
      <c r="DU54" s="265"/>
    </row>
    <row r="55" spans="120:125" x14ac:dyDescent="0.15"/>
    <row r="56" spans="120:125" x14ac:dyDescent="0.15"/>
    <row r="57" spans="120:125" x14ac:dyDescent="0.15"/>
    <row r="58" spans="120:125" x14ac:dyDescent="0.15">
      <c r="DU58" s="265"/>
    </row>
    <row r="59" spans="120:125" x14ac:dyDescent="0.15"/>
    <row r="60" spans="120:125" x14ac:dyDescent="0.15"/>
    <row r="61" spans="120:125" x14ac:dyDescent="0.15"/>
    <row r="62" spans="120:125" x14ac:dyDescent="0.15"/>
    <row r="63" spans="120:125" x14ac:dyDescent="0.15">
      <c r="DU63" s="265"/>
    </row>
    <row r="64" spans="120:125" x14ac:dyDescent="0.15">
      <c r="DT64" s="265"/>
      <c r="DU64" s="265"/>
    </row>
    <row r="65" spans="123:125" x14ac:dyDescent="0.15"/>
    <row r="66" spans="123:125" x14ac:dyDescent="0.15"/>
    <row r="67" spans="123:125" x14ac:dyDescent="0.15"/>
    <row r="68" spans="123:125" x14ac:dyDescent="0.15"/>
    <row r="69" spans="123:125" x14ac:dyDescent="0.15">
      <c r="DS69" s="265"/>
      <c r="DT69" s="265"/>
      <c r="DU69" s="26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5"/>
    </row>
    <row r="83" spans="116:125" x14ac:dyDescent="0.15">
      <c r="DM83" s="265"/>
      <c r="DN83" s="265"/>
      <c r="DO83" s="265"/>
      <c r="DP83" s="265"/>
      <c r="DQ83" s="265"/>
      <c r="DR83" s="265"/>
      <c r="DS83" s="265"/>
      <c r="DT83" s="265"/>
      <c r="DU83" s="265"/>
    </row>
    <row r="84" spans="116:125" x14ac:dyDescent="0.15"/>
    <row r="85" spans="116:125" x14ac:dyDescent="0.15"/>
    <row r="86" spans="116:125" x14ac:dyDescent="0.15"/>
    <row r="87" spans="116:125" x14ac:dyDescent="0.15"/>
    <row r="88" spans="116:125" x14ac:dyDescent="0.15">
      <c r="DU88" s="26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5"/>
      <c r="DT94" s="265"/>
      <c r="DU94" s="265"/>
    </row>
    <row r="95" spans="116:125" ht="13.5" customHeight="1" x14ac:dyDescent="0.15">
      <c r="DU95" s="26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5"/>
    </row>
    <row r="102" spans="124:125" ht="13.5" customHeight="1" x14ac:dyDescent="0.15"/>
    <row r="103" spans="124:125" ht="13.5" customHeight="1" x14ac:dyDescent="0.15"/>
    <row r="104" spans="124:125" ht="13.5" customHeight="1" x14ac:dyDescent="0.15">
      <c r="DT104" s="265"/>
      <c r="DU104" s="26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5" t="s">
        <v>491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yQZvwFOkQGIzD8Vyh5GLzkE00s6mkS0FAtmofjlzH5lTmlxYrZN8lNGwUaizEQaet3CjzXa0RswNOtE7k3CQ==" saltValue="nvKMNxneYMcp089J9lkA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66" customWidth="1"/>
    <col min="126" max="142" width="0" style="265" hidden="1" customWidth="1"/>
    <col min="143" max="16384" width="9" style="265" hidden="1"/>
  </cols>
  <sheetData>
    <row r="1" spans="1:125" ht="13.5" customHeight="1" x14ac:dyDescent="0.15">
      <c r="A1" s="265"/>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c r="CR1" s="265"/>
      <c r="CS1" s="265"/>
      <c r="CT1" s="265"/>
      <c r="CU1" s="265"/>
      <c r="CV1" s="265"/>
      <c r="CW1" s="265"/>
      <c r="CX1" s="265"/>
      <c r="CY1" s="265"/>
      <c r="CZ1" s="265"/>
      <c r="DA1" s="265"/>
      <c r="DB1" s="265"/>
      <c r="DC1" s="265"/>
      <c r="DD1" s="265"/>
      <c r="DE1" s="265"/>
      <c r="DF1" s="265"/>
      <c r="DG1" s="265"/>
      <c r="DH1" s="265"/>
      <c r="DI1" s="265"/>
      <c r="DJ1" s="265"/>
      <c r="DK1" s="265"/>
      <c r="DL1" s="265"/>
      <c r="DM1" s="265"/>
      <c r="DN1" s="265"/>
      <c r="DO1" s="265"/>
      <c r="DP1" s="265"/>
      <c r="DQ1" s="265"/>
      <c r="DR1" s="265"/>
      <c r="DS1" s="265"/>
      <c r="DT1" s="265"/>
      <c r="DU1" s="265"/>
    </row>
    <row r="2" spans="1:125" x14ac:dyDescent="0.15">
      <c r="B2" s="265"/>
      <c r="T2" s="265"/>
    </row>
    <row r="3" spans="1:125" x14ac:dyDescent="0.15">
      <c r="C3" s="265"/>
      <c r="D3" s="265"/>
      <c r="E3" s="265"/>
      <c r="F3" s="265"/>
      <c r="G3" s="265"/>
      <c r="H3" s="265"/>
      <c r="I3" s="265"/>
      <c r="J3" s="265"/>
      <c r="K3" s="265"/>
      <c r="L3" s="265"/>
      <c r="M3" s="265"/>
      <c r="N3" s="265"/>
      <c r="O3" s="265"/>
      <c r="P3" s="265"/>
      <c r="Q3" s="265"/>
      <c r="R3" s="265"/>
      <c r="S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5"/>
      <c r="G33" s="265"/>
      <c r="I33" s="265"/>
    </row>
    <row r="34" spans="2:125" x14ac:dyDescent="0.15">
      <c r="C34" s="265"/>
      <c r="P34" s="265"/>
      <c r="R34" s="265"/>
      <c r="U34" s="265"/>
    </row>
    <row r="35" spans="2:125" x14ac:dyDescent="0.15">
      <c r="D35" s="265"/>
      <c r="E35" s="265"/>
      <c r="T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row>
    <row r="36" spans="2:125" x14ac:dyDescent="0.15">
      <c r="F36" s="265"/>
      <c r="H36" s="265"/>
      <c r="J36" s="265"/>
      <c r="K36" s="265"/>
      <c r="L36" s="265"/>
      <c r="M36" s="265"/>
      <c r="N36" s="265"/>
      <c r="O36" s="265"/>
      <c r="Q36" s="265"/>
      <c r="S36" s="265"/>
      <c r="V36" s="265"/>
    </row>
    <row r="37" spans="2:125" x14ac:dyDescent="0.15"/>
    <row r="38" spans="2:125" x14ac:dyDescent="0.15"/>
    <row r="39" spans="2:125" x14ac:dyDescent="0.15"/>
    <row r="40" spans="2:125" x14ac:dyDescent="0.15">
      <c r="U40" s="265"/>
    </row>
    <row r="41" spans="2:125" x14ac:dyDescent="0.15">
      <c r="R41" s="265"/>
    </row>
    <row r="42" spans="2:125" x14ac:dyDescent="0.15">
      <c r="T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265"/>
      <c r="CW42" s="265"/>
      <c r="CX42" s="265"/>
      <c r="CY42" s="265"/>
      <c r="CZ42" s="265"/>
      <c r="DA42" s="265"/>
      <c r="DB42" s="265"/>
      <c r="DC42" s="265"/>
      <c r="DD42" s="265"/>
      <c r="DE42" s="265"/>
      <c r="DF42" s="265"/>
      <c r="DG42" s="265"/>
      <c r="DH42" s="265"/>
      <c r="DI42" s="265"/>
      <c r="DJ42" s="265"/>
      <c r="DK42" s="265"/>
      <c r="DL42" s="265"/>
      <c r="DM42" s="265"/>
      <c r="DN42" s="265"/>
      <c r="DO42" s="265"/>
      <c r="DP42" s="265"/>
      <c r="DQ42" s="265"/>
      <c r="DR42" s="265"/>
      <c r="DS42" s="265"/>
      <c r="DT42" s="265"/>
      <c r="DU42" s="265"/>
    </row>
    <row r="43" spans="2:125" x14ac:dyDescent="0.15">
      <c r="Q43" s="265"/>
      <c r="S43" s="265"/>
      <c r="V43" s="26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4f6XHXfU1cKaBwcf/yNDxvVHgtEwro1I1vOx8bunVb5ZqqPVORH2Vvru0fjq15il46IzyTdINQHilKyCDD+gA==" saltValue="9KX2U8dNIxnctcf3MdQ8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493</v>
      </c>
      <c r="G46" s="8" t="s">
        <v>494</v>
      </c>
      <c r="H46" s="8" t="s">
        <v>495</v>
      </c>
      <c r="I46" s="8" t="s">
        <v>496</v>
      </c>
      <c r="J46" s="9" t="s">
        <v>497</v>
      </c>
    </row>
    <row r="47" spans="2:10" ht="57.75" customHeight="1" x14ac:dyDescent="0.15">
      <c r="B47" s="10"/>
      <c r="C47" s="1175" t="s">
        <v>3</v>
      </c>
      <c r="D47" s="1175"/>
      <c r="E47" s="1176"/>
      <c r="F47" s="11">
        <v>20.96</v>
      </c>
      <c r="G47" s="12">
        <v>23.5</v>
      </c>
      <c r="H47" s="12">
        <v>29.56</v>
      </c>
      <c r="I47" s="12">
        <v>31.32</v>
      </c>
      <c r="J47" s="13">
        <v>28.53</v>
      </c>
    </row>
    <row r="48" spans="2:10" ht="57.75" customHeight="1" x14ac:dyDescent="0.15">
      <c r="B48" s="14"/>
      <c r="C48" s="1177" t="s">
        <v>4</v>
      </c>
      <c r="D48" s="1177"/>
      <c r="E48" s="1178"/>
      <c r="F48" s="15">
        <v>7.25</v>
      </c>
      <c r="G48" s="16">
        <v>8.31</v>
      </c>
      <c r="H48" s="16">
        <v>8.5299999999999994</v>
      </c>
      <c r="I48" s="16">
        <v>7.43</v>
      </c>
      <c r="J48" s="17">
        <v>8.7799999999999994</v>
      </c>
    </row>
    <row r="49" spans="2:10" ht="57.75" customHeight="1" thickBot="1" x14ac:dyDescent="0.2">
      <c r="B49" s="18"/>
      <c r="C49" s="1179" t="s">
        <v>5</v>
      </c>
      <c r="D49" s="1179"/>
      <c r="E49" s="1180"/>
      <c r="F49" s="19">
        <v>3.84</v>
      </c>
      <c r="G49" s="20">
        <v>3.62</v>
      </c>
      <c r="H49" s="20">
        <v>7.47</v>
      </c>
      <c r="I49" s="20" t="s">
        <v>498</v>
      </c>
      <c r="J49" s="21" t="s">
        <v>499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n43YWLWnynSg6I9GN1vrzbwINp+d5rbugTZmp9bFP1hKbhyj3lT9A8BBc0lS2zu43wkpTKbnDjqvg2YfYt1QQ==" saltValue="WTZlpvydIflXnMxKKk+P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493</v>
      </c>
      <c r="G33" s="29" t="s">
        <v>494</v>
      </c>
      <c r="H33" s="29" t="s">
        <v>495</v>
      </c>
      <c r="I33" s="29" t="s">
        <v>496</v>
      </c>
      <c r="J33" s="30" t="s">
        <v>497</v>
      </c>
      <c r="K33" s="22"/>
      <c r="L33" s="22"/>
      <c r="M33" s="22"/>
      <c r="N33" s="22"/>
      <c r="O33" s="22"/>
      <c r="P33" s="22"/>
    </row>
    <row r="34" spans="1:16" ht="39" customHeight="1" x14ac:dyDescent="0.15">
      <c r="A34" s="22"/>
      <c r="B34" s="31"/>
      <c r="C34" s="1187" t="s">
        <v>500</v>
      </c>
      <c r="D34" s="1187"/>
      <c r="E34" s="1188"/>
      <c r="F34" s="32">
        <v>7.24</v>
      </c>
      <c r="G34" s="33">
        <v>8.3000000000000007</v>
      </c>
      <c r="H34" s="33">
        <v>8.5299999999999994</v>
      </c>
      <c r="I34" s="33">
        <v>7.43</v>
      </c>
      <c r="J34" s="34">
        <v>8.7799999999999994</v>
      </c>
      <c r="K34" s="22"/>
      <c r="L34" s="22"/>
      <c r="M34" s="22"/>
      <c r="N34" s="22"/>
      <c r="O34" s="22"/>
      <c r="P34" s="22"/>
    </row>
    <row r="35" spans="1:16" ht="39" customHeight="1" x14ac:dyDescent="0.15">
      <c r="A35" s="22"/>
      <c r="B35" s="35"/>
      <c r="C35" s="1181" t="s">
        <v>501</v>
      </c>
      <c r="D35" s="1182"/>
      <c r="E35" s="1183"/>
      <c r="F35" s="36">
        <v>1.04</v>
      </c>
      <c r="G35" s="37">
        <v>0.96</v>
      </c>
      <c r="H35" s="37">
        <v>1.02</v>
      </c>
      <c r="I35" s="37">
        <v>1.52</v>
      </c>
      <c r="J35" s="38">
        <v>2.46</v>
      </c>
      <c r="K35" s="22"/>
      <c r="L35" s="22"/>
      <c r="M35" s="22"/>
      <c r="N35" s="22"/>
      <c r="O35" s="22"/>
      <c r="P35" s="22"/>
    </row>
    <row r="36" spans="1:16" ht="39" customHeight="1" x14ac:dyDescent="0.15">
      <c r="A36" s="22"/>
      <c r="B36" s="35"/>
      <c r="C36" s="1181" t="s">
        <v>502</v>
      </c>
      <c r="D36" s="1182"/>
      <c r="E36" s="1183"/>
      <c r="F36" s="36">
        <v>0.67</v>
      </c>
      <c r="G36" s="37">
        <v>0.6</v>
      </c>
      <c r="H36" s="37">
        <v>1.21</v>
      </c>
      <c r="I36" s="37">
        <v>1.55</v>
      </c>
      <c r="J36" s="38">
        <v>2.1</v>
      </c>
      <c r="K36" s="22"/>
      <c r="L36" s="22"/>
      <c r="M36" s="22"/>
      <c r="N36" s="22"/>
      <c r="O36" s="22"/>
      <c r="P36" s="22"/>
    </row>
    <row r="37" spans="1:16" ht="39" customHeight="1" x14ac:dyDescent="0.15">
      <c r="A37" s="22"/>
      <c r="B37" s="35"/>
      <c r="C37" s="1181" t="s">
        <v>503</v>
      </c>
      <c r="D37" s="1182"/>
      <c r="E37" s="1183"/>
      <c r="F37" s="36">
        <v>0.72</v>
      </c>
      <c r="G37" s="37">
        <v>0.88</v>
      </c>
      <c r="H37" s="37">
        <v>0.54</v>
      </c>
      <c r="I37" s="37">
        <v>0.33</v>
      </c>
      <c r="J37" s="38">
        <v>0.49</v>
      </c>
      <c r="K37" s="22"/>
      <c r="L37" s="22"/>
      <c r="M37" s="22"/>
      <c r="N37" s="22"/>
      <c r="O37" s="22"/>
      <c r="P37" s="22"/>
    </row>
    <row r="38" spans="1:16" ht="39" customHeight="1" x14ac:dyDescent="0.15">
      <c r="A38" s="22"/>
      <c r="B38" s="35"/>
      <c r="C38" s="1181" t="s">
        <v>504</v>
      </c>
      <c r="D38" s="1182"/>
      <c r="E38" s="1183"/>
      <c r="F38" s="36">
        <v>0.1</v>
      </c>
      <c r="G38" s="37">
        <v>0.13</v>
      </c>
      <c r="H38" s="37">
        <v>0.14000000000000001</v>
      </c>
      <c r="I38" s="37">
        <v>0.14000000000000001</v>
      </c>
      <c r="J38" s="38">
        <v>0.13</v>
      </c>
      <c r="K38" s="22"/>
      <c r="L38" s="22"/>
      <c r="M38" s="22"/>
      <c r="N38" s="22"/>
      <c r="O38" s="22"/>
      <c r="P38" s="22"/>
    </row>
    <row r="39" spans="1:16" ht="39" customHeight="1" x14ac:dyDescent="0.15">
      <c r="A39" s="22"/>
      <c r="B39" s="35"/>
      <c r="C39" s="1181" t="s">
        <v>505</v>
      </c>
      <c r="D39" s="1182"/>
      <c r="E39" s="1183"/>
      <c r="F39" s="36">
        <v>0.01</v>
      </c>
      <c r="G39" s="37">
        <v>0.02</v>
      </c>
      <c r="H39" s="37">
        <v>0.01</v>
      </c>
      <c r="I39" s="37">
        <v>0.01</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506</v>
      </c>
      <c r="D42" s="1182"/>
      <c r="E42" s="1183"/>
      <c r="F42" s="36" t="s">
        <v>450</v>
      </c>
      <c r="G42" s="37" t="s">
        <v>450</v>
      </c>
      <c r="H42" s="37" t="s">
        <v>450</v>
      </c>
      <c r="I42" s="37" t="s">
        <v>450</v>
      </c>
      <c r="J42" s="38" t="s">
        <v>450</v>
      </c>
      <c r="K42" s="22"/>
      <c r="L42" s="22"/>
      <c r="M42" s="22"/>
      <c r="N42" s="22"/>
      <c r="O42" s="22"/>
      <c r="P42" s="22"/>
    </row>
    <row r="43" spans="1:16" ht="39" customHeight="1" thickBot="1" x14ac:dyDescent="0.2">
      <c r="A43" s="22"/>
      <c r="B43" s="40"/>
      <c r="C43" s="1184" t="s">
        <v>507</v>
      </c>
      <c r="D43" s="1185"/>
      <c r="E43" s="1186"/>
      <c r="F43" s="41" t="s">
        <v>450</v>
      </c>
      <c r="G43" s="42" t="s">
        <v>450</v>
      </c>
      <c r="H43" s="42" t="s">
        <v>450</v>
      </c>
      <c r="I43" s="42" t="s">
        <v>450</v>
      </c>
      <c r="J43" s="43" t="s">
        <v>450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eak3vQT8uo5uqFq998jyDBoaQTcfeIjdDh2u+hi5ZMoWltNuIru98Nzto/4SwP4GTxXHcnWW851WcyItqnGbw==" saltValue="PuO4g5rfdQSxu7HmWEDm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427</v>
      </c>
      <c r="L45" s="60">
        <v>416</v>
      </c>
      <c r="M45" s="60">
        <v>429</v>
      </c>
      <c r="N45" s="60">
        <v>414</v>
      </c>
      <c r="O45" s="61">
        <v>423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450</v>
      </c>
      <c r="L46" s="64" t="s">
        <v>450</v>
      </c>
      <c r="M46" s="64" t="s">
        <v>450</v>
      </c>
      <c r="N46" s="64" t="s">
        <v>450</v>
      </c>
      <c r="O46" s="65" t="s">
        <v>450</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450</v>
      </c>
      <c r="L47" s="64" t="s">
        <v>450</v>
      </c>
      <c r="M47" s="64" t="s">
        <v>450</v>
      </c>
      <c r="N47" s="64" t="s">
        <v>450</v>
      </c>
      <c r="O47" s="65" t="s">
        <v>450</v>
      </c>
      <c r="P47" s="48"/>
      <c r="Q47" s="48"/>
      <c r="R47" s="48"/>
      <c r="S47" s="48"/>
      <c r="T47" s="48"/>
      <c r="U47" s="48"/>
    </row>
    <row r="48" spans="1:21" ht="30.75" customHeight="1" x14ac:dyDescent="0.15">
      <c r="A48" s="48"/>
      <c r="B48" s="1199"/>
      <c r="C48" s="1200"/>
      <c r="D48" s="62"/>
      <c r="E48" s="1191" t="s">
        <v>15</v>
      </c>
      <c r="F48" s="1191"/>
      <c r="G48" s="1191"/>
      <c r="H48" s="1191"/>
      <c r="I48" s="1191"/>
      <c r="J48" s="1192"/>
      <c r="K48" s="63">
        <v>232</v>
      </c>
      <c r="L48" s="64">
        <v>230</v>
      </c>
      <c r="M48" s="64">
        <v>227</v>
      </c>
      <c r="N48" s="64">
        <v>230</v>
      </c>
      <c r="O48" s="65">
        <v>242</v>
      </c>
      <c r="P48" s="48"/>
      <c r="Q48" s="48"/>
      <c r="R48" s="48"/>
      <c r="S48" s="48"/>
      <c r="T48" s="48"/>
      <c r="U48" s="48"/>
    </row>
    <row r="49" spans="1:21" ht="30.75" customHeight="1" x14ac:dyDescent="0.15">
      <c r="A49" s="48"/>
      <c r="B49" s="1199"/>
      <c r="C49" s="1200"/>
      <c r="D49" s="62"/>
      <c r="E49" s="1191" t="s">
        <v>16</v>
      </c>
      <c r="F49" s="1191"/>
      <c r="G49" s="1191"/>
      <c r="H49" s="1191"/>
      <c r="I49" s="1191"/>
      <c r="J49" s="1192"/>
      <c r="K49" s="63">
        <v>0</v>
      </c>
      <c r="L49" s="64">
        <v>0</v>
      </c>
      <c r="M49" s="64">
        <v>1</v>
      </c>
      <c r="N49" s="64">
        <v>1</v>
      </c>
      <c r="O49" s="65">
        <v>1</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450</v>
      </c>
      <c r="L50" s="64" t="s">
        <v>450</v>
      </c>
      <c r="M50" s="64" t="s">
        <v>450</v>
      </c>
      <c r="N50" s="64" t="s">
        <v>450</v>
      </c>
      <c r="O50" s="65" t="s">
        <v>450</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450</v>
      </c>
      <c r="L51" s="64" t="s">
        <v>450</v>
      </c>
      <c r="M51" s="64" t="s">
        <v>450</v>
      </c>
      <c r="N51" s="64" t="s">
        <v>450</v>
      </c>
      <c r="O51" s="65" t="s">
        <v>450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387</v>
      </c>
      <c r="L52" s="64">
        <v>411</v>
      </c>
      <c r="M52" s="64">
        <v>407</v>
      </c>
      <c r="N52" s="64">
        <v>387</v>
      </c>
      <c r="O52" s="65">
        <v>410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272</v>
      </c>
      <c r="L53" s="69">
        <v>235</v>
      </c>
      <c r="M53" s="69">
        <v>250</v>
      </c>
      <c r="N53" s="69">
        <v>258</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z2pevRruCI/L+JEFJsGw+1OzU9/Z3dMdgMh4T+k9+UAgo+R9MymBTxm1phNtdHfCz43iVNf66N/FPmugjZbaw==" saltValue="camTduqA0zBl8A4+HmhK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493</v>
      </c>
      <c r="J40" s="79" t="s">
        <v>494</v>
      </c>
      <c r="K40" s="79" t="s">
        <v>495</v>
      </c>
      <c r="L40" s="79" t="s">
        <v>496</v>
      </c>
      <c r="M40" s="80" t="s">
        <v>497</v>
      </c>
    </row>
    <row r="41" spans="2:13" ht="27.75" customHeight="1" x14ac:dyDescent="0.15">
      <c r="B41" s="1205" t="s">
        <v>24</v>
      </c>
      <c r="C41" s="1206"/>
      <c r="D41" s="81"/>
      <c r="E41" s="1211" t="s">
        <v>25</v>
      </c>
      <c r="F41" s="1211"/>
      <c r="G41" s="1211"/>
      <c r="H41" s="1212"/>
      <c r="I41" s="82">
        <v>4065</v>
      </c>
      <c r="J41" s="83">
        <v>5077</v>
      </c>
      <c r="K41" s="83">
        <v>6046</v>
      </c>
      <c r="L41" s="83">
        <v>5977</v>
      </c>
      <c r="M41" s="84">
        <v>5905</v>
      </c>
    </row>
    <row r="42" spans="2:13" ht="27.75" customHeight="1" x14ac:dyDescent="0.15">
      <c r="B42" s="1207"/>
      <c r="C42" s="1208"/>
      <c r="D42" s="85"/>
      <c r="E42" s="1213" t="s">
        <v>26</v>
      </c>
      <c r="F42" s="1213"/>
      <c r="G42" s="1213"/>
      <c r="H42" s="1214"/>
      <c r="I42" s="86">
        <v>327</v>
      </c>
      <c r="J42" s="87">
        <v>277</v>
      </c>
      <c r="K42" s="87">
        <v>227</v>
      </c>
      <c r="L42" s="87">
        <v>177</v>
      </c>
      <c r="M42" s="88">
        <v>127</v>
      </c>
    </row>
    <row r="43" spans="2:13" ht="27.75" customHeight="1" x14ac:dyDescent="0.15">
      <c r="B43" s="1207"/>
      <c r="C43" s="1208"/>
      <c r="D43" s="85"/>
      <c r="E43" s="1213" t="s">
        <v>27</v>
      </c>
      <c r="F43" s="1213"/>
      <c r="G43" s="1213"/>
      <c r="H43" s="1214"/>
      <c r="I43" s="86">
        <v>4205</v>
      </c>
      <c r="J43" s="87">
        <v>4025</v>
      </c>
      <c r="K43" s="87">
        <v>3818</v>
      </c>
      <c r="L43" s="87">
        <v>3607</v>
      </c>
      <c r="M43" s="88">
        <v>3440</v>
      </c>
    </row>
    <row r="44" spans="2:13" ht="27.75" customHeight="1" x14ac:dyDescent="0.15">
      <c r="B44" s="1207"/>
      <c r="C44" s="1208"/>
      <c r="D44" s="85"/>
      <c r="E44" s="1213" t="s">
        <v>28</v>
      </c>
      <c r="F44" s="1213"/>
      <c r="G44" s="1213"/>
      <c r="H44" s="1214"/>
      <c r="I44" s="86">
        <v>1</v>
      </c>
      <c r="J44" s="87">
        <v>10</v>
      </c>
      <c r="K44" s="87">
        <v>35</v>
      </c>
      <c r="L44" s="87">
        <v>189</v>
      </c>
      <c r="M44" s="88">
        <v>360</v>
      </c>
    </row>
    <row r="45" spans="2:13" ht="27.75" customHeight="1" x14ac:dyDescent="0.15">
      <c r="B45" s="1207"/>
      <c r="C45" s="1208"/>
      <c r="D45" s="85"/>
      <c r="E45" s="1213" t="s">
        <v>29</v>
      </c>
      <c r="F45" s="1213"/>
      <c r="G45" s="1213"/>
      <c r="H45" s="1214"/>
      <c r="I45" s="86">
        <v>783</v>
      </c>
      <c r="J45" s="87">
        <v>739</v>
      </c>
      <c r="K45" s="87">
        <v>716</v>
      </c>
      <c r="L45" s="87">
        <v>665</v>
      </c>
      <c r="M45" s="88">
        <v>627</v>
      </c>
    </row>
    <row r="46" spans="2:13" ht="27.75" customHeight="1" x14ac:dyDescent="0.15">
      <c r="B46" s="1207"/>
      <c r="C46" s="1208"/>
      <c r="D46" s="89"/>
      <c r="E46" s="1213" t="s">
        <v>30</v>
      </c>
      <c r="F46" s="1213"/>
      <c r="G46" s="1213"/>
      <c r="H46" s="1214"/>
      <c r="I46" s="86">
        <v>272</v>
      </c>
      <c r="J46" s="87">
        <v>211</v>
      </c>
      <c r="K46" s="87">
        <v>140</v>
      </c>
      <c r="L46" s="87">
        <v>134</v>
      </c>
      <c r="M46" s="88">
        <v>123</v>
      </c>
    </row>
    <row r="47" spans="2:13" ht="27.75" customHeight="1" x14ac:dyDescent="0.15">
      <c r="B47" s="1207"/>
      <c r="C47" s="1208"/>
      <c r="D47" s="90"/>
      <c r="E47" s="1215" t="s">
        <v>31</v>
      </c>
      <c r="F47" s="1216"/>
      <c r="G47" s="1216"/>
      <c r="H47" s="1217"/>
      <c r="I47" s="86" t="s">
        <v>450</v>
      </c>
      <c r="J47" s="87" t="s">
        <v>450</v>
      </c>
      <c r="K47" s="87" t="s">
        <v>450</v>
      </c>
      <c r="L47" s="87" t="s">
        <v>450</v>
      </c>
      <c r="M47" s="88" t="s">
        <v>450</v>
      </c>
    </row>
    <row r="48" spans="2:13" ht="27.75" customHeight="1" x14ac:dyDescent="0.15">
      <c r="B48" s="1207"/>
      <c r="C48" s="1208"/>
      <c r="D48" s="85"/>
      <c r="E48" s="1213" t="s">
        <v>32</v>
      </c>
      <c r="F48" s="1213"/>
      <c r="G48" s="1213"/>
      <c r="H48" s="1214"/>
      <c r="I48" s="86" t="s">
        <v>450</v>
      </c>
      <c r="J48" s="87" t="s">
        <v>450</v>
      </c>
      <c r="K48" s="87" t="s">
        <v>450</v>
      </c>
      <c r="L48" s="87" t="s">
        <v>450</v>
      </c>
      <c r="M48" s="88" t="s">
        <v>450</v>
      </c>
    </row>
    <row r="49" spans="2:13" ht="27.75" customHeight="1" x14ac:dyDescent="0.15">
      <c r="B49" s="1209"/>
      <c r="C49" s="1210"/>
      <c r="D49" s="85"/>
      <c r="E49" s="1213" t="s">
        <v>33</v>
      </c>
      <c r="F49" s="1213"/>
      <c r="G49" s="1213"/>
      <c r="H49" s="1214"/>
      <c r="I49" s="86" t="s">
        <v>450</v>
      </c>
      <c r="J49" s="87" t="s">
        <v>450</v>
      </c>
      <c r="K49" s="87" t="s">
        <v>450</v>
      </c>
      <c r="L49" s="87" t="s">
        <v>450</v>
      </c>
      <c r="M49" s="88" t="s">
        <v>450</v>
      </c>
    </row>
    <row r="50" spans="2:13" ht="27.75" customHeight="1" x14ac:dyDescent="0.15">
      <c r="B50" s="1218" t="s">
        <v>34</v>
      </c>
      <c r="C50" s="1219"/>
      <c r="D50" s="91"/>
      <c r="E50" s="1213" t="s">
        <v>35</v>
      </c>
      <c r="F50" s="1213"/>
      <c r="G50" s="1213"/>
      <c r="H50" s="1214"/>
      <c r="I50" s="86">
        <v>2417</v>
      </c>
      <c r="J50" s="87">
        <v>2489</v>
      </c>
      <c r="K50" s="87">
        <v>2241</v>
      </c>
      <c r="L50" s="87">
        <v>2004</v>
      </c>
      <c r="M50" s="88">
        <v>1869</v>
      </c>
    </row>
    <row r="51" spans="2:13" ht="27.75" customHeight="1" x14ac:dyDescent="0.15">
      <c r="B51" s="1207"/>
      <c r="C51" s="1208"/>
      <c r="D51" s="85"/>
      <c r="E51" s="1213" t="s">
        <v>36</v>
      </c>
      <c r="F51" s="1213"/>
      <c r="G51" s="1213"/>
      <c r="H51" s="1214"/>
      <c r="I51" s="86">
        <v>47</v>
      </c>
      <c r="J51" s="87">
        <v>41</v>
      </c>
      <c r="K51" s="87">
        <v>50</v>
      </c>
      <c r="L51" s="87">
        <v>39</v>
      </c>
      <c r="M51" s="88">
        <v>27</v>
      </c>
    </row>
    <row r="52" spans="2:13" ht="27.75" customHeight="1" x14ac:dyDescent="0.15">
      <c r="B52" s="1209"/>
      <c r="C52" s="1210"/>
      <c r="D52" s="85"/>
      <c r="E52" s="1213" t="s">
        <v>37</v>
      </c>
      <c r="F52" s="1213"/>
      <c r="G52" s="1213"/>
      <c r="H52" s="1214"/>
      <c r="I52" s="86">
        <v>5636</v>
      </c>
      <c r="J52" s="87">
        <v>5518</v>
      </c>
      <c r="K52" s="87">
        <v>5781</v>
      </c>
      <c r="L52" s="87">
        <v>5667</v>
      </c>
      <c r="M52" s="88">
        <v>5473</v>
      </c>
    </row>
    <row r="53" spans="2:13" ht="27.75" customHeight="1" thickBot="1" x14ac:dyDescent="0.2">
      <c r="B53" s="1220" t="s">
        <v>38</v>
      </c>
      <c r="C53" s="1221"/>
      <c r="D53" s="92"/>
      <c r="E53" s="1222" t="s">
        <v>39</v>
      </c>
      <c r="F53" s="1222"/>
      <c r="G53" s="1222"/>
      <c r="H53" s="1223"/>
      <c r="I53" s="93">
        <v>1553</v>
      </c>
      <c r="J53" s="94">
        <v>2290</v>
      </c>
      <c r="K53" s="94">
        <v>2909</v>
      </c>
      <c r="L53" s="94">
        <v>3040</v>
      </c>
      <c r="M53" s="95">
        <v>3214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2wKuXH13YridU6MkhtkWixjPuwKr3TUiDXlG/8calD7gO+el7UHxOFZmbqVaXzk9ZZwzii6wANyjJN0DWb8Ag==" saltValue="7COb61p06QpzGeoT02K4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495</v>
      </c>
      <c r="G54" s="104" t="s">
        <v>496</v>
      </c>
      <c r="H54" s="105" t="s">
        <v>497</v>
      </c>
    </row>
    <row r="55" spans="2:8" ht="52.5" customHeight="1" x14ac:dyDescent="0.15">
      <c r="B55" s="106"/>
      <c r="C55" s="1232" t="s">
        <v>42</v>
      </c>
      <c r="D55" s="1232"/>
      <c r="E55" s="1233"/>
      <c r="F55" s="107">
        <v>912</v>
      </c>
      <c r="G55" s="107">
        <v>947</v>
      </c>
      <c r="H55" s="108">
        <v>857</v>
      </c>
    </row>
    <row r="56" spans="2:8" ht="52.5" customHeight="1" x14ac:dyDescent="0.15">
      <c r="B56" s="109"/>
      <c r="C56" s="1234" t="s">
        <v>43</v>
      </c>
      <c r="D56" s="1234"/>
      <c r="E56" s="1235"/>
      <c r="F56" s="110">
        <v>159</v>
      </c>
      <c r="G56" s="110">
        <v>172</v>
      </c>
      <c r="H56" s="111">
        <v>252</v>
      </c>
    </row>
    <row r="57" spans="2:8" ht="53.25" customHeight="1" x14ac:dyDescent="0.15">
      <c r="B57" s="109"/>
      <c r="C57" s="1236" t="s">
        <v>44</v>
      </c>
      <c r="D57" s="1236"/>
      <c r="E57" s="1237"/>
      <c r="F57" s="112">
        <v>1027</v>
      </c>
      <c r="G57" s="112">
        <v>717</v>
      </c>
      <c r="H57" s="113">
        <v>606</v>
      </c>
    </row>
    <row r="58" spans="2:8" ht="45.75" customHeight="1" x14ac:dyDescent="0.15">
      <c r="B58" s="114"/>
      <c r="C58" s="1224" t="s">
        <v>568</v>
      </c>
      <c r="D58" s="1225"/>
      <c r="E58" s="1226"/>
      <c r="F58" s="115">
        <v>640</v>
      </c>
      <c r="G58" s="115">
        <v>345</v>
      </c>
      <c r="H58" s="365">
        <v>179</v>
      </c>
    </row>
    <row r="59" spans="2:8" ht="45.75" customHeight="1" x14ac:dyDescent="0.15">
      <c r="B59" s="114"/>
      <c r="C59" s="1224" t="s">
        <v>569</v>
      </c>
      <c r="D59" s="1225"/>
      <c r="E59" s="1226"/>
      <c r="F59" s="115">
        <v>172</v>
      </c>
      <c r="G59" s="115">
        <v>172</v>
      </c>
      <c r="H59" s="116">
        <v>170</v>
      </c>
    </row>
    <row r="60" spans="2:8" ht="45.75" customHeight="1" x14ac:dyDescent="0.15">
      <c r="B60" s="114"/>
      <c r="C60" s="1224" t="s">
        <v>570</v>
      </c>
      <c r="D60" s="1225"/>
      <c r="E60" s="1226"/>
      <c r="F60" s="115">
        <v>118</v>
      </c>
      <c r="G60" s="115">
        <v>98</v>
      </c>
      <c r="H60" s="116">
        <v>102</v>
      </c>
    </row>
    <row r="61" spans="2:8" ht="45.75" customHeight="1" x14ac:dyDescent="0.15">
      <c r="B61" s="114"/>
      <c r="C61" s="1224" t="s">
        <v>572</v>
      </c>
      <c r="D61" s="1225"/>
      <c r="E61" s="1226"/>
      <c r="F61" s="115">
        <v>18</v>
      </c>
      <c r="G61" s="115">
        <v>23</v>
      </c>
      <c r="H61" s="116">
        <v>76</v>
      </c>
    </row>
    <row r="62" spans="2:8" ht="45.75" customHeight="1" thickBot="1" x14ac:dyDescent="0.2">
      <c r="B62" s="117"/>
      <c r="C62" s="1227" t="s">
        <v>571</v>
      </c>
      <c r="D62" s="1228"/>
      <c r="E62" s="1229"/>
      <c r="F62" s="118">
        <v>60</v>
      </c>
      <c r="G62" s="118">
        <v>60</v>
      </c>
      <c r="H62" s="119">
        <v>60</v>
      </c>
    </row>
    <row r="63" spans="2:8" ht="52.5" customHeight="1" thickBot="1" x14ac:dyDescent="0.2">
      <c r="B63" s="120"/>
      <c r="C63" s="1230" t="s">
        <v>45</v>
      </c>
      <c r="D63" s="1230"/>
      <c r="E63" s="1231"/>
      <c r="F63" s="121">
        <v>2098</v>
      </c>
      <c r="G63" s="121">
        <v>1837</v>
      </c>
      <c r="H63" s="122">
        <v>1716</v>
      </c>
    </row>
    <row r="64" spans="2:8" ht="15" customHeight="1" x14ac:dyDescent="0.15"/>
    <row r="65" ht="0" hidden="1" customHeight="1" x14ac:dyDescent="0.15"/>
    <row r="66" ht="0" hidden="1" customHeight="1" x14ac:dyDescent="0.15"/>
  </sheetData>
  <sheetProtection algorithmName="SHA-512" hashValue="7MgQmzYVSGtL6CkWPcBt0N8RLsKqf5/Z2N3BcEdNQGR0gy9RaXDXG/AYiiwP2b43yJW55j5srRkZnVDC2CJ+xA==" saltValue="QRErJDoDFz5Pu8+5+XJO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490</v>
      </c>
      <c r="G2" s="136"/>
      <c r="H2" s="137"/>
    </row>
    <row r="3" spans="1:8" x14ac:dyDescent="0.15">
      <c r="A3" s="133" t="s">
        <v>483</v>
      </c>
      <c r="B3" s="138"/>
      <c r="C3" s="139"/>
      <c r="D3" s="140">
        <v>33882</v>
      </c>
      <c r="E3" s="141"/>
      <c r="F3" s="142">
        <v>82748</v>
      </c>
      <c r="G3" s="143"/>
      <c r="H3" s="144"/>
    </row>
    <row r="4" spans="1:8" x14ac:dyDescent="0.15">
      <c r="A4" s="145"/>
      <c r="B4" s="146"/>
      <c r="C4" s="147"/>
      <c r="D4" s="148">
        <v>25503</v>
      </c>
      <c r="E4" s="149"/>
      <c r="F4" s="150">
        <v>44732</v>
      </c>
      <c r="G4" s="151"/>
      <c r="H4" s="152"/>
    </row>
    <row r="5" spans="1:8" x14ac:dyDescent="0.15">
      <c r="A5" s="133" t="s">
        <v>485</v>
      </c>
      <c r="B5" s="138"/>
      <c r="C5" s="139"/>
      <c r="D5" s="140">
        <v>151181</v>
      </c>
      <c r="E5" s="141"/>
      <c r="F5" s="142">
        <v>91837</v>
      </c>
      <c r="G5" s="143"/>
      <c r="H5" s="144"/>
    </row>
    <row r="6" spans="1:8" x14ac:dyDescent="0.15">
      <c r="A6" s="145"/>
      <c r="B6" s="146"/>
      <c r="C6" s="147"/>
      <c r="D6" s="148">
        <v>87008</v>
      </c>
      <c r="E6" s="149"/>
      <c r="F6" s="150">
        <v>54439</v>
      </c>
      <c r="G6" s="151"/>
      <c r="H6" s="152"/>
    </row>
    <row r="7" spans="1:8" x14ac:dyDescent="0.15">
      <c r="A7" s="133" t="s">
        <v>486</v>
      </c>
      <c r="B7" s="138"/>
      <c r="C7" s="139"/>
      <c r="D7" s="140">
        <v>195887</v>
      </c>
      <c r="E7" s="141"/>
      <c r="F7" s="142">
        <v>106092</v>
      </c>
      <c r="G7" s="143"/>
      <c r="H7" s="144"/>
    </row>
    <row r="8" spans="1:8" x14ac:dyDescent="0.15">
      <c r="A8" s="145"/>
      <c r="B8" s="146"/>
      <c r="C8" s="147"/>
      <c r="D8" s="148">
        <v>107642</v>
      </c>
      <c r="E8" s="149"/>
      <c r="F8" s="150">
        <v>44299</v>
      </c>
      <c r="G8" s="151"/>
      <c r="H8" s="152"/>
    </row>
    <row r="9" spans="1:8" x14ac:dyDescent="0.15">
      <c r="A9" s="133" t="s">
        <v>487</v>
      </c>
      <c r="B9" s="138"/>
      <c r="C9" s="139"/>
      <c r="D9" s="140">
        <v>63373</v>
      </c>
      <c r="E9" s="141"/>
      <c r="F9" s="142">
        <v>78903</v>
      </c>
      <c r="G9" s="143"/>
      <c r="H9" s="144"/>
    </row>
    <row r="10" spans="1:8" x14ac:dyDescent="0.15">
      <c r="A10" s="145"/>
      <c r="B10" s="146"/>
      <c r="C10" s="147"/>
      <c r="D10" s="148">
        <v>39939</v>
      </c>
      <c r="E10" s="149"/>
      <c r="F10" s="150">
        <v>49201</v>
      </c>
      <c r="G10" s="151"/>
      <c r="H10" s="152"/>
    </row>
    <row r="11" spans="1:8" x14ac:dyDescent="0.15">
      <c r="A11" s="133" t="s">
        <v>488</v>
      </c>
      <c r="B11" s="138"/>
      <c r="C11" s="139"/>
      <c r="D11" s="140">
        <v>43427</v>
      </c>
      <c r="E11" s="141"/>
      <c r="F11" s="142">
        <v>82993</v>
      </c>
      <c r="G11" s="143"/>
      <c r="H11" s="144"/>
    </row>
    <row r="12" spans="1:8" x14ac:dyDescent="0.15">
      <c r="A12" s="145"/>
      <c r="B12" s="146"/>
      <c r="C12" s="153"/>
      <c r="D12" s="148">
        <v>14649</v>
      </c>
      <c r="E12" s="149"/>
      <c r="F12" s="150">
        <v>46787</v>
      </c>
      <c r="G12" s="151"/>
      <c r="H12" s="152"/>
    </row>
    <row r="13" spans="1:8" x14ac:dyDescent="0.15">
      <c r="A13" s="133"/>
      <c r="B13" s="138"/>
      <c r="C13" s="154"/>
      <c r="D13" s="155">
        <v>97550</v>
      </c>
      <c r="E13" s="156"/>
      <c r="F13" s="157">
        <v>88515</v>
      </c>
      <c r="G13" s="158"/>
      <c r="H13" s="144"/>
    </row>
    <row r="14" spans="1:8" x14ac:dyDescent="0.15">
      <c r="A14" s="145"/>
      <c r="B14" s="146"/>
      <c r="C14" s="147"/>
      <c r="D14" s="148">
        <v>54948</v>
      </c>
      <c r="E14" s="149"/>
      <c r="F14" s="150">
        <v>47892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7.25</v>
      </c>
      <c r="C19" s="159">
        <f>ROUND(VALUE(SUBSTITUTE(実質収支比率等に係る経年分析!G$48,"▲","-")),2)</f>
        <v>8.31</v>
      </c>
      <c r="D19" s="159">
        <f>ROUND(VALUE(SUBSTITUTE(実質収支比率等に係る経年分析!H$48,"▲","-")),2)</f>
        <v>8.5299999999999994</v>
      </c>
      <c r="E19" s="159">
        <f>ROUND(VALUE(SUBSTITUTE(実質収支比率等に係る経年分析!I$48,"▲","-")),2)</f>
        <v>7.43</v>
      </c>
      <c r="F19" s="159">
        <f>ROUND(VALUE(SUBSTITUTE(実質収支比率等に係る経年分析!J$48,"▲","-")),2)</f>
        <v>8.7799999999999994</v>
      </c>
    </row>
    <row r="20" spans="1:11" x14ac:dyDescent="0.15">
      <c r="A20" s="159" t="s">
        <v>49</v>
      </c>
      <c r="B20" s="159">
        <f>ROUND(VALUE(SUBSTITUTE(実質収支比率等に係る経年分析!F$47,"▲","-")),2)</f>
        <v>20.96</v>
      </c>
      <c r="C20" s="159">
        <f>ROUND(VALUE(SUBSTITUTE(実質収支比率等に係る経年分析!G$47,"▲","-")),2)</f>
        <v>23.5</v>
      </c>
      <c r="D20" s="159">
        <f>ROUND(VALUE(SUBSTITUTE(実質収支比率等に係る経年分析!H$47,"▲","-")),2)</f>
        <v>29.56</v>
      </c>
      <c r="E20" s="159">
        <f>ROUND(VALUE(SUBSTITUTE(実質収支比率等に係る経年分析!I$47,"▲","-")),2)</f>
        <v>31.32</v>
      </c>
      <c r="F20" s="159">
        <f>ROUND(VALUE(SUBSTITUTE(実質収支比率等に係る経年分析!J$47,"▲","-")),2)</f>
        <v>28.53</v>
      </c>
    </row>
    <row r="21" spans="1:11" x14ac:dyDescent="0.15">
      <c r="A21" s="159" t="s">
        <v>50</v>
      </c>
      <c r="B21" s="159">
        <f>IF(ISNUMBER(VALUE(SUBSTITUTE(実質収支比率等に係る経年分析!F$49,"▲","-"))),ROUND(VALUE(SUBSTITUTE(実質収支比率等に係る経年分析!F$49,"▲","-")),2),NA())</f>
        <v>3.84</v>
      </c>
      <c r="C21" s="159">
        <f>IF(ISNUMBER(VALUE(SUBSTITUTE(実質収支比率等に係る経年分析!G$49,"▲","-"))),ROUND(VALUE(SUBSTITUTE(実質収支比率等に係る経年分析!G$49,"▲","-")),2),NA())</f>
        <v>3.62</v>
      </c>
      <c r="D21" s="159">
        <f>IF(ISNUMBER(VALUE(SUBSTITUTE(実質収支比率等に係る経年分析!H$49,"▲","-"))),ROUND(VALUE(SUBSTITUTE(実質収支比率等に係る経年分析!H$49,"▲","-")),2),NA())</f>
        <v>7.47</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-1.67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農業集落排水特別会計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8.3000000000000007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8.7799999999999994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387</v>
      </c>
      <c r="E42" s="161"/>
      <c r="F42" s="161"/>
      <c r="G42" s="161">
        <f>'実質公債費比率（分子）の構造'!L$52</f>
        <v>411</v>
      </c>
      <c r="H42" s="161"/>
      <c r="I42" s="161"/>
      <c r="J42" s="161">
        <f>'実質公債費比率（分子）の構造'!M$52</f>
        <v>407</v>
      </c>
      <c r="K42" s="161"/>
      <c r="L42" s="161"/>
      <c r="M42" s="161">
        <f>'実質公債費比率（分子）の構造'!N$52</f>
        <v>387</v>
      </c>
      <c r="N42" s="161"/>
      <c r="O42" s="161"/>
      <c r="P42" s="161">
        <f>'実質公債費比率（分子）の構造'!O$52</f>
        <v>410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0</v>
      </c>
      <c r="C45" s="161"/>
      <c r="D45" s="161"/>
      <c r="E45" s="161">
        <f>'実質公債費比率（分子）の構造'!L$49</f>
        <v>0</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232</v>
      </c>
      <c r="C46" s="161"/>
      <c r="D46" s="161"/>
      <c r="E46" s="161">
        <f>'実質公債費比率（分子）の構造'!L$48</f>
        <v>230</v>
      </c>
      <c r="F46" s="161"/>
      <c r="G46" s="161"/>
      <c r="H46" s="161">
        <f>'実質公債費比率（分子）の構造'!M$48</f>
        <v>227</v>
      </c>
      <c r="I46" s="161"/>
      <c r="J46" s="161"/>
      <c r="K46" s="161">
        <f>'実質公債費比率（分子）の構造'!N$48</f>
        <v>230</v>
      </c>
      <c r="L46" s="161"/>
      <c r="M46" s="161"/>
      <c r="N46" s="161">
        <f>'実質公債費比率（分子）の構造'!O$48</f>
        <v>242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427</v>
      </c>
      <c r="C49" s="161"/>
      <c r="D49" s="161"/>
      <c r="E49" s="161">
        <f>'実質公債費比率（分子）の構造'!L$45</f>
        <v>416</v>
      </c>
      <c r="F49" s="161"/>
      <c r="G49" s="161"/>
      <c r="H49" s="161">
        <f>'実質公債費比率（分子）の構造'!M$45</f>
        <v>429</v>
      </c>
      <c r="I49" s="161"/>
      <c r="J49" s="161"/>
      <c r="K49" s="161">
        <f>'実質公債費比率（分子）の構造'!N$45</f>
        <v>414</v>
      </c>
      <c r="L49" s="161"/>
      <c r="M49" s="161"/>
      <c r="N49" s="161">
        <f>'実質公債費比率（分子）の構造'!O$45</f>
        <v>423</v>
      </c>
      <c r="O49" s="161"/>
      <c r="P49" s="161"/>
    </row>
    <row r="50" spans="1:16" x14ac:dyDescent="0.15">
      <c r="A50" s="161" t="s">
        <v>65</v>
      </c>
      <c r="B50" s="161" t="e">
        <f>NA()</f>
        <v>#N/A</v>
      </c>
      <c r="C50" s="161">
        <f>IF(ISNUMBER('実質公債費比率（分子）の構造'!K$53),'実質公債費比率（分子）の構造'!K$53,NA())</f>
        <v>272</v>
      </c>
      <c r="D50" s="161" t="e">
        <f>NA()</f>
        <v>#N/A</v>
      </c>
      <c r="E50" s="161" t="e">
        <f>NA()</f>
        <v>#N/A</v>
      </c>
      <c r="F50" s="161">
        <f>IF(ISNUMBER('実質公債費比率（分子）の構造'!L$53),'実質公債費比率（分子）の構造'!L$53,NA())</f>
        <v>235</v>
      </c>
      <c r="G50" s="161" t="e">
        <f>NA()</f>
        <v>#N/A</v>
      </c>
      <c r="H50" s="161" t="e">
        <f>NA()</f>
        <v>#N/A</v>
      </c>
      <c r="I50" s="161">
        <f>IF(ISNUMBER('実質公債費比率（分子）の構造'!M$53),'実質公債費比率（分子）の構造'!M$53,NA())</f>
        <v>250</v>
      </c>
      <c r="J50" s="161" t="e">
        <f>NA()</f>
        <v>#N/A</v>
      </c>
      <c r="K50" s="161" t="e">
        <f>NA()</f>
        <v>#N/A</v>
      </c>
      <c r="L50" s="161">
        <f>IF(ISNUMBER('実質公債費比率（分子）の構造'!N$53),'実質公債費比率（分子）の構造'!N$53,NA())</f>
        <v>258</v>
      </c>
      <c r="M50" s="161" t="e">
        <f>NA()</f>
        <v>#N/A</v>
      </c>
      <c r="N50" s="161" t="e">
        <f>NA()</f>
        <v>#N/A</v>
      </c>
      <c r="O50" s="161">
        <f>IF(ISNUMBER('実質公債費比率（分子）の構造'!O$53),'実質公債費比率（分子）の構造'!O$53,NA())</f>
        <v>256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5636</v>
      </c>
      <c r="E56" s="160"/>
      <c r="F56" s="160"/>
      <c r="G56" s="160">
        <f>'将来負担比率（分子）の構造'!J$52</f>
        <v>5518</v>
      </c>
      <c r="H56" s="160"/>
      <c r="I56" s="160"/>
      <c r="J56" s="160">
        <f>'将来負担比率（分子）の構造'!K$52</f>
        <v>5781</v>
      </c>
      <c r="K56" s="160"/>
      <c r="L56" s="160"/>
      <c r="M56" s="160">
        <f>'将来負担比率（分子）の構造'!L$52</f>
        <v>5667</v>
      </c>
      <c r="N56" s="160"/>
      <c r="O56" s="160"/>
      <c r="P56" s="160">
        <f>'将来負担比率（分子）の構造'!M$52</f>
        <v>5473</v>
      </c>
    </row>
    <row r="57" spans="1:16" x14ac:dyDescent="0.15">
      <c r="A57" s="160" t="s">
        <v>36</v>
      </c>
      <c r="B57" s="160"/>
      <c r="C57" s="160"/>
      <c r="D57" s="160">
        <f>'将来負担比率（分子）の構造'!I$51</f>
        <v>47</v>
      </c>
      <c r="E57" s="160"/>
      <c r="F57" s="160"/>
      <c r="G57" s="160">
        <f>'将来負担比率（分子）の構造'!J$51</f>
        <v>41</v>
      </c>
      <c r="H57" s="160"/>
      <c r="I57" s="160"/>
      <c r="J57" s="160">
        <f>'将来負担比率（分子）の構造'!K$51</f>
        <v>50</v>
      </c>
      <c r="K57" s="160"/>
      <c r="L57" s="160"/>
      <c r="M57" s="160">
        <f>'将来負担比率（分子）の構造'!L$51</f>
        <v>39</v>
      </c>
      <c r="N57" s="160"/>
      <c r="O57" s="160"/>
      <c r="P57" s="160">
        <f>'将来負担比率（分子）の構造'!M$51</f>
        <v>27</v>
      </c>
    </row>
    <row r="58" spans="1:16" x14ac:dyDescent="0.15">
      <c r="A58" s="160" t="s">
        <v>35</v>
      </c>
      <c r="B58" s="160"/>
      <c r="C58" s="160"/>
      <c r="D58" s="160">
        <f>'将来負担比率（分子）の構造'!I$50</f>
        <v>2417</v>
      </c>
      <c r="E58" s="160"/>
      <c r="F58" s="160"/>
      <c r="G58" s="160">
        <f>'将来負担比率（分子）の構造'!J$50</f>
        <v>2489</v>
      </c>
      <c r="H58" s="160"/>
      <c r="I58" s="160"/>
      <c r="J58" s="160">
        <f>'将来負担比率（分子）の構造'!K$50</f>
        <v>2241</v>
      </c>
      <c r="K58" s="160"/>
      <c r="L58" s="160"/>
      <c r="M58" s="160">
        <f>'将来負担比率（分子）の構造'!L$50</f>
        <v>2004</v>
      </c>
      <c r="N58" s="160"/>
      <c r="O58" s="160"/>
      <c r="P58" s="160">
        <f>'将来負担比率（分子）の構造'!M$50</f>
        <v>1869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272</v>
      </c>
      <c r="C61" s="160"/>
      <c r="D61" s="160"/>
      <c r="E61" s="160">
        <f>'将来負担比率（分子）の構造'!J$46</f>
        <v>211</v>
      </c>
      <c r="F61" s="160"/>
      <c r="G61" s="160"/>
      <c r="H61" s="160">
        <f>'将来負担比率（分子）の構造'!K$46</f>
        <v>140</v>
      </c>
      <c r="I61" s="160"/>
      <c r="J61" s="160"/>
      <c r="K61" s="160">
        <f>'将来負担比率（分子）の構造'!L$46</f>
        <v>134</v>
      </c>
      <c r="L61" s="160"/>
      <c r="M61" s="160"/>
      <c r="N61" s="160">
        <f>'将来負担比率（分子）の構造'!M$46</f>
        <v>123</v>
      </c>
      <c r="O61" s="160"/>
      <c r="P61" s="160"/>
    </row>
    <row r="62" spans="1:16" x14ac:dyDescent="0.15">
      <c r="A62" s="160" t="s">
        <v>29</v>
      </c>
      <c r="B62" s="160">
        <f>'将来負担比率（分子）の構造'!I$45</f>
        <v>783</v>
      </c>
      <c r="C62" s="160"/>
      <c r="D62" s="160"/>
      <c r="E62" s="160">
        <f>'将来負担比率（分子）の構造'!J$45</f>
        <v>739</v>
      </c>
      <c r="F62" s="160"/>
      <c r="G62" s="160"/>
      <c r="H62" s="160">
        <f>'将来負担比率（分子）の構造'!K$45</f>
        <v>716</v>
      </c>
      <c r="I62" s="160"/>
      <c r="J62" s="160"/>
      <c r="K62" s="160">
        <f>'将来負担比率（分子）の構造'!L$45</f>
        <v>665</v>
      </c>
      <c r="L62" s="160"/>
      <c r="M62" s="160"/>
      <c r="N62" s="160">
        <f>'将来負担比率（分子）の構造'!M$45</f>
        <v>627</v>
      </c>
      <c r="O62" s="160"/>
      <c r="P62" s="160"/>
    </row>
    <row r="63" spans="1:16" x14ac:dyDescent="0.15">
      <c r="A63" s="160" t="s">
        <v>28</v>
      </c>
      <c r="B63" s="160">
        <f>'将来負担比率（分子）の構造'!I$44</f>
        <v>1</v>
      </c>
      <c r="C63" s="160"/>
      <c r="D63" s="160"/>
      <c r="E63" s="160">
        <f>'将来負担比率（分子）の構造'!J$44</f>
        <v>10</v>
      </c>
      <c r="F63" s="160"/>
      <c r="G63" s="160"/>
      <c r="H63" s="160">
        <f>'将来負担比率（分子）の構造'!K$44</f>
        <v>35</v>
      </c>
      <c r="I63" s="160"/>
      <c r="J63" s="160"/>
      <c r="K63" s="160">
        <f>'将来負担比率（分子）の構造'!L$44</f>
        <v>189</v>
      </c>
      <c r="L63" s="160"/>
      <c r="M63" s="160"/>
      <c r="N63" s="160">
        <f>'将来負担比率（分子）の構造'!M$44</f>
        <v>360</v>
      </c>
      <c r="O63" s="160"/>
      <c r="P63" s="160"/>
    </row>
    <row r="64" spans="1:16" x14ac:dyDescent="0.15">
      <c r="A64" s="160" t="s">
        <v>27</v>
      </c>
      <c r="B64" s="160">
        <f>'将来負担比率（分子）の構造'!I$43</f>
        <v>4205</v>
      </c>
      <c r="C64" s="160"/>
      <c r="D64" s="160"/>
      <c r="E64" s="160">
        <f>'将来負担比率（分子）の構造'!J$43</f>
        <v>4025</v>
      </c>
      <c r="F64" s="160"/>
      <c r="G64" s="160"/>
      <c r="H64" s="160">
        <f>'将来負担比率（分子）の構造'!K$43</f>
        <v>3818</v>
      </c>
      <c r="I64" s="160"/>
      <c r="J64" s="160"/>
      <c r="K64" s="160">
        <f>'将来負担比率（分子）の構造'!L$43</f>
        <v>3607</v>
      </c>
      <c r="L64" s="160"/>
      <c r="M64" s="160"/>
      <c r="N64" s="160">
        <f>'将来負担比率（分子）の構造'!M$43</f>
        <v>3440</v>
      </c>
      <c r="O64" s="160"/>
      <c r="P64" s="160"/>
    </row>
    <row r="65" spans="1:16" x14ac:dyDescent="0.15">
      <c r="A65" s="160" t="s">
        <v>26</v>
      </c>
      <c r="B65" s="160">
        <f>'将来負担比率（分子）の構造'!I$42</f>
        <v>327</v>
      </c>
      <c r="C65" s="160"/>
      <c r="D65" s="160"/>
      <c r="E65" s="160">
        <f>'将来負担比率（分子）の構造'!J$42</f>
        <v>277</v>
      </c>
      <c r="F65" s="160"/>
      <c r="G65" s="160"/>
      <c r="H65" s="160">
        <f>'将来負担比率（分子）の構造'!K$42</f>
        <v>227</v>
      </c>
      <c r="I65" s="160"/>
      <c r="J65" s="160"/>
      <c r="K65" s="160">
        <f>'将来負担比率（分子）の構造'!L$42</f>
        <v>177</v>
      </c>
      <c r="L65" s="160"/>
      <c r="M65" s="160"/>
      <c r="N65" s="160">
        <f>'将来負担比率（分子）の構造'!M$42</f>
        <v>127</v>
      </c>
      <c r="O65" s="160"/>
      <c r="P65" s="160"/>
    </row>
    <row r="66" spans="1:16" x14ac:dyDescent="0.15">
      <c r="A66" s="160" t="s">
        <v>25</v>
      </c>
      <c r="B66" s="160">
        <f>'将来負担比率（分子）の構造'!I$41</f>
        <v>4065</v>
      </c>
      <c r="C66" s="160"/>
      <c r="D66" s="160"/>
      <c r="E66" s="160">
        <f>'将来負担比率（分子）の構造'!J$41</f>
        <v>5077</v>
      </c>
      <c r="F66" s="160"/>
      <c r="G66" s="160"/>
      <c r="H66" s="160">
        <f>'将来負担比率（分子）の構造'!K$41</f>
        <v>6046</v>
      </c>
      <c r="I66" s="160"/>
      <c r="J66" s="160"/>
      <c r="K66" s="160">
        <f>'将来負担比率（分子）の構造'!L$41</f>
        <v>5977</v>
      </c>
      <c r="L66" s="160"/>
      <c r="M66" s="160"/>
      <c r="N66" s="160">
        <f>'将来負担比率（分子）の構造'!M$41</f>
        <v>5905</v>
      </c>
      <c r="O66" s="160"/>
      <c r="P66" s="160"/>
    </row>
    <row r="67" spans="1:16" x14ac:dyDescent="0.15">
      <c r="A67" s="160" t="s">
        <v>69</v>
      </c>
      <c r="B67" s="160" t="e">
        <f>NA()</f>
        <v>#N/A</v>
      </c>
      <c r="C67" s="160">
        <f>IF(ISNUMBER('将来負担比率（分子）の構造'!I$53), IF('将来負担比率（分子）の構造'!I$53 &lt; 0, 0, '将来負担比率（分子）の構造'!I$53), NA())</f>
        <v>1553</v>
      </c>
      <c r="D67" s="160" t="e">
        <f>NA()</f>
        <v>#N/A</v>
      </c>
      <c r="E67" s="160" t="e">
        <f>NA()</f>
        <v>#N/A</v>
      </c>
      <c r="F67" s="160">
        <f>IF(ISNUMBER('将来負担比率（分子）の構造'!J$53), IF('将来負担比率（分子）の構造'!J$53 &lt; 0, 0, '将来負担比率（分子）の構造'!J$53), NA())</f>
        <v>2290</v>
      </c>
      <c r="G67" s="160" t="e">
        <f>NA()</f>
        <v>#N/A</v>
      </c>
      <c r="H67" s="160" t="e">
        <f>NA()</f>
        <v>#N/A</v>
      </c>
      <c r="I67" s="160">
        <f>IF(ISNUMBER('将来負担比率（分子）の構造'!K$53), IF('将来負担比率（分子）の構造'!K$53 &lt; 0, 0, '将来負担比率（分子）の構造'!K$53), NA())</f>
        <v>2909</v>
      </c>
      <c r="J67" s="160" t="e">
        <f>NA()</f>
        <v>#N/A</v>
      </c>
      <c r="K67" s="160" t="e">
        <f>NA()</f>
        <v>#N/A</v>
      </c>
      <c r="L67" s="160">
        <f>IF(ISNUMBER('将来負担比率（分子）の構造'!L$53), IF('将来負担比率（分子）の構造'!L$53 &lt; 0, 0, '将来負担比率（分子）の構造'!L$53), NA())</f>
        <v>3040</v>
      </c>
      <c r="M67" s="160" t="e">
        <f>NA()</f>
        <v>#N/A</v>
      </c>
      <c r="N67" s="160" t="e">
        <f>NA()</f>
        <v>#N/A</v>
      </c>
      <c r="O67" s="160">
        <f>IF(ISNUMBER('将来負担比率（分子）の構造'!M$53), IF('将来負担比率（分子）の構造'!M$53 &lt; 0, 0, '将来負担比率（分子）の構造'!M$53), NA())</f>
        <v>3214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912</v>
      </c>
      <c r="C72" s="164">
        <f>基金残高に係る経年分析!G55</f>
        <v>947</v>
      </c>
      <c r="D72" s="164">
        <f>基金残高に係る経年分析!H55</f>
        <v>857</v>
      </c>
    </row>
    <row r="73" spans="1:16" x14ac:dyDescent="0.15">
      <c r="A73" s="163" t="s">
        <v>72</v>
      </c>
      <c r="B73" s="164">
        <f>基金残高に係る経年分析!F56</f>
        <v>159</v>
      </c>
      <c r="C73" s="164">
        <f>基金残高に係る経年分析!G56</f>
        <v>172</v>
      </c>
      <c r="D73" s="164">
        <f>基金残高に係る経年分析!H56</f>
        <v>252</v>
      </c>
    </row>
    <row r="74" spans="1:16" x14ac:dyDescent="0.15">
      <c r="A74" s="163" t="s">
        <v>73</v>
      </c>
      <c r="B74" s="164">
        <f>基金残高に係る経年分析!F57</f>
        <v>1027</v>
      </c>
      <c r="C74" s="164">
        <f>基金残高に係る経年分析!G57</f>
        <v>717</v>
      </c>
      <c r="D74" s="164">
        <f>基金残高に係る経年分析!H57</f>
        <v>606</v>
      </c>
    </row>
  </sheetData>
  <sheetProtection algorithmName="SHA-512" hashValue="sOnvOHmBst5PsFHxH93a0HLYmcoTKV925z5mmtJyGmdUNgxTZvXwP6OPJuPJ+9pe2RcLkui6VM0Avd9dWL5n5w==" saltValue="wloKeglhimaORSEraNLl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u8010</cp:lastModifiedBy>
  <cp:lastPrinted>2019-03-15T01:18:03Z</cp:lastPrinted>
  <dcterms:created xsi:type="dcterms:W3CDTF">2019-02-14T01:35:03Z</dcterms:created>
  <dcterms:modified xsi:type="dcterms:W3CDTF">2020-04-07T06:49:30Z</dcterms:modified>
  <cp:category/>
</cp:coreProperties>
</file>