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8.1.170\lgwan接続系共有フォルダ\08建設課\下水道グループ\2021.3.～下水道G共有フォルダ\01 維持管理担当PC\02　経営・財政\経営比較分析表\R6（R5決算分）\04　提出\"/>
    </mc:Choice>
  </mc:AlternateContent>
  <xr:revisionPtr revIDLastSave="0" documentId="13_ncr:1_{8CFAF701-B20F-4BFE-B17C-669A449DDB01}" xr6:coauthVersionLast="47" xr6:coauthVersionMax="47" xr10:uidLastSave="{00000000-0000-0000-0000-000000000000}"/>
  <workbookProtection workbookAlgorithmName="SHA-512" workbookHashValue="sSn86qwOO4nRrGhX13Otr1jt+OFlagExQ4Dem5d7/66NFs85xBHKW57jbPN5v2GJ52XZP4Couhr5VMTJ/naUhw==" workbookSaltValue="ubLf5DH/QG1O6aRFRSxlRQ==" workbookSpinCount="100000" lockStructure="1"/>
  <bookViews>
    <workbookView xWindow="525" yWindow="-14070" windowWidth="24945" windowHeight="113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AD10" i="4"/>
  <c r="AT8" i="4"/>
  <c r="AD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<sst xmlns="http://schemas.openxmlformats.org/spreadsheetml/2006/main" count="236" uniqueCount="120">
  <si>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</si>
  <si>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</si>
  <si>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</si>
  <si>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</si>
  <si>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</si>
  <si>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</si>
  <si>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</si>
  <si>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</si>
  <si>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</si>
  <si>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</si>
  <si>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</si>
  <si>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</si>
  <si>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</si>
  <si>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</si>
  <si>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</si>
  <si>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</si>
  <si>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</si>
  <si>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</si>
  <si>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</si>
  <si>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</si>
  <si>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</si>
  <si>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</si>
  <si>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</si>
  <si>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</si>
  <si>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</si>
  <si>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</si>
  <si>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</si>
  <si>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</si>
  <si>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</si>
  <si>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</si>
  <si>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</si>
  <si>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</si>
  <si>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</si>
  <si>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</si>
  <si>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</si>
  <si>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</si>
  <si>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</si>
  <si>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</si>
  <si>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</si>
  <si>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</si>
  <si>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</si>
  <si>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</si>
  <si>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</si>
  <si>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</si>
  <si>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</si>
  <si>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</si>
  <si>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</si>
  <si>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</si>
  <si>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</si>
  <si>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</si>
  <si>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</si>
  <si>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</si>
  <si>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</si>
  <si>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</si>
  <si>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</si>
  <si>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</si>
  <si>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</si>
  <si>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</si>
  <si>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</si>
  <si>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</si>
  <si>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</si>
  <si>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</si>
  <si>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</si>
  <si>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</si>
  <si>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</si>
  <si>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</si>
  <si>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</si>
  <si>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</si>
  <si>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</si>
  <si>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</si>
  <si>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</si>
  <si>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</si>
  <si>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</si>
  <si>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</si>
  <si>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</si>
  <si>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</si>
  <si>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</si>
  <si>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</si>
  <si>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</si>
  <si>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</si>
  <si>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</si>
  <si>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</si>
  <si>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</si>
  <si>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</si>
  <si>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</si>
  <si>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</si>
  <si>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</si>
  <si>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</si>
  <si>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</si>
  <si>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</si>
  <si>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</si>
  <si>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</si>
  <si>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</si>
  <si>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</si>
  <si>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</si>
  <si>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</si>
  <si>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</si>
  <si>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</si>
  <si>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</si>
  <si>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中山町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</si>
  <si>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</si>
  <si>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</si>
  <si>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</si>
  <si>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</si>
  <si>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</si>
  <si>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</si>
  <si>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</si>
  <si>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</si>
  <si>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</si>
  <si>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</si>
  <si>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</si>
  <si>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</si>
  <si>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</si>
  <si>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</si>
  <si>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</si>
  <si>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</si>
  <si>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</si>
  <si>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は、総費用の減により前年度を上回ったが、これは地方公営企業法適用による打切決算によるものである。地方債償還金は今後も減少傾向が続く見込みだが、引き続き事業規模は縮小しており、老朽化による突発的な維持管理費の増加などが、収益的収支比率に大きく影響する見込みである。
　企業債残高対事業規模比率は、打切決算により汚水処理費が減少し、一般会計負担額が減額したことにより、昨年度を上回った。類似団体と比較すると低い状態であるが、今後も人口減少により使用料収入は緩やかに減少すると見込まれるため、引き続き収納率の向上を目指す必要がある。
　経費回収率及び汚水処理原価は全国平均及び類似団体平均と比較して良好な傾向にある。ただし今後の人口減少により使用料収入が減少した場合は、徐々に悪化することが予想されるため、さらなる維持管理費の削減等に努める必要がある。
　施設利用率は、平成31年4月までに2処理区が公共下水道に接続したため、類似団体平均を下回った。今後も残る2処理区が市街化調整区域であり、人口減少が見込まれるため、利用率は低下していくものと推察される。</t>
    <rPh sb="10" eb="13">
      <t>ソウヒヨウ</t>
    </rPh>
    <rPh sb="31" eb="38">
      <t>チホウコウエイキギョウホウ</t>
    </rPh>
    <rPh sb="38" eb="40">
      <t>テキヨウ</t>
    </rPh>
    <rPh sb="43" eb="45">
      <t>ウチキ</t>
    </rPh>
    <rPh sb="45" eb="47">
      <t>ケッサン</t>
    </rPh>
    <rPh sb="155" eb="157">
      <t>ウチキ</t>
    </rPh>
    <rPh sb="157" eb="159">
      <t>ケッサン</t>
    </rPh>
    <rPh sb="162" eb="167">
      <t>オスイショリヒ</t>
    </rPh>
    <rPh sb="168" eb="170">
      <t>ゲンショウ</t>
    </rPh>
    <phoneticPr fontId="4"/>
  </si>
  <si>
    <t>　現在、法定耐用年数を経過した管渠を保有していないため、積極的な改築更新を実施していない。
　供用開始後30年を超える2処理区については、平成31年4月までに公共下水道へ編入し、処理施設は廃止となり、管渠は公共下水道事業で維持管理している。</t>
  </si>
  <si>
    <t>　老朽化した農業集落排水処理施設について、平成31年4月までに2処理区を公共下水道へ接続している。また、農業集落排水処理施設として稼働する残り2処理区の施設についても、公共下水道への接続基本計画を策定した。第三次山形県生活排水処理施設整備基本構想に基づき、令和8年以降の接続に向け、検討を行っていく。
　今後も維持管理費を削減し、町全体として効率的な汚水処理を目指していく。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</si>
</sst>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19-4819-B68B-F6F06320D1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4C19-4819-B68B-F6F06320D1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30.61</c:v>
                </c:pt>
                <c:pt idx="1">
                  <c:v>31.26</c:v>
                </c:pt>
                <c:pt idx="2">
                  <c:v>30.98</c:v>
                </c:pt>
                <c:pt idx="3">
                  <c:v>29.24</c:v>
                </c:pt>
                <c:pt idx="4">
                  <c:v>28.51</c:v>
                </c:pt>
              </c:numCache>
            </c:numRef>
          </c:val>
          <c:extLst>
            <c:ext xmlns:c16="http://schemas.microsoft.com/office/drawing/2014/chart" uri="{C3380CC4-5D6E-409C-BE32-E72D297353CC}">
              <c16:uniqueId val="{00000000-CDCE-4F4F-9EA0-701F81A23C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CDCE-4F4F-9EA0-701F81A23C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89.43</c:v>
                </c:pt>
                <c:pt idx="1">
                  <c:v>90.23</c:v>
                </c:pt>
                <c:pt idx="2">
                  <c:v>91.77</c:v>
                </c:pt>
                <c:pt idx="3">
                  <c:v>91.33</c:v>
                </c:pt>
                <c:pt idx="4">
                  <c:v>91.6</c:v>
                </c:pt>
              </c:numCache>
            </c:numRef>
          </c:val>
          <c:extLst>
            <c:ext xmlns:c16="http://schemas.microsoft.com/office/drawing/2014/chart" uri="{C3380CC4-5D6E-409C-BE32-E72D297353CC}">
              <c16:uniqueId val="{00000000-E0F3-489B-BA53-402788F09A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0F3-489B-BA53-402788F09A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67.930000000000007</c:v>
                </c:pt>
                <c:pt idx="1">
                  <c:v>73.05</c:v>
                </c:pt>
                <c:pt idx="2">
                  <c:v>74.13</c:v>
                </c:pt>
                <c:pt idx="3">
                  <c:v>84.24</c:v>
                </c:pt>
                <c:pt idx="4">
                  <c:v>112.69</c:v>
                </c:pt>
              </c:numCache>
            </c:numRef>
          </c:val>
          <c:extLst>
            <c:ext xmlns:c16="http://schemas.microsoft.com/office/drawing/2014/chart" uri="{C3380CC4-5D6E-409C-BE32-E72D297353CC}">
              <c16:uniqueId val="{00000000-DC26-4CF9-AFD8-163475D25F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26-4CF9-AFD8-163475D25F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1-4105-8D90-1A46F48AD7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1-4105-8D90-1A46F48AD7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60-4574-B453-6579441FD6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60-4574-B453-6579441FD6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5A-443F-B81B-90C955CAF4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5A-443F-B81B-90C955CAF4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66-4429-97AE-B289A8FC0B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66-4429-97AE-B289A8FC0B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28.26</c:v>
                </c:pt>
                <c:pt idx="1">
                  <c:v>57.88</c:v>
                </c:pt>
                <c:pt idx="2">
                  <c:v>32.840000000000003</c:v>
                </c:pt>
                <c:pt idx="3">
                  <c:v>169.34</c:v>
                </c:pt>
                <c:pt idx="4">
                  <c:v>412.2</c:v>
                </c:pt>
              </c:numCache>
            </c:numRef>
          </c:val>
          <c:extLst>
            <c:ext xmlns:c16="http://schemas.microsoft.com/office/drawing/2014/chart" uri="{C3380CC4-5D6E-409C-BE32-E72D297353CC}">
              <c16:uniqueId val="{00000000-E06E-44AE-81D9-B3745B48DB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E06E-44AE-81D9-B3745B48DB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92.85</c:v>
                </c:pt>
                <c:pt idx="1">
                  <c:v>89.05</c:v>
                </c:pt>
                <c:pt idx="2">
                  <c:v>89.14</c:v>
                </c:pt>
                <c:pt idx="3">
                  <c:v>73.55</c:v>
                </c:pt>
                <c:pt idx="4">
                  <c:v>64.88</c:v>
                </c:pt>
              </c:numCache>
            </c:numRef>
          </c:val>
          <c:extLst>
            <c:ext xmlns:c16="http://schemas.microsoft.com/office/drawing/2014/chart" uri="{C3380CC4-5D6E-409C-BE32-E72D297353CC}">
              <c16:uniqueId val="{00000000-3F12-4A63-94D3-CE5CAEA86F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3F12-4A63-94D3-CE5CAEA86F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154.09</c:v>
                </c:pt>
                <c:pt idx="1">
                  <c:v>156.41999999999999</c:v>
                </c:pt>
                <c:pt idx="2">
                  <c:v>161.35</c:v>
                </c:pt>
                <c:pt idx="3">
                  <c:v>200.4</c:v>
                </c:pt>
                <c:pt idx="4">
                  <c:v>210.33</c:v>
                </c:pt>
              </c:numCache>
            </c:numRef>
          </c:val>
          <c:extLst>
            <c:ext xmlns:c16="http://schemas.microsoft.com/office/drawing/2014/chart" uri="{C3380CC4-5D6E-409C-BE32-E72D297353CC}">
              <c16:uniqueId val="{00000000-7BFE-40DB-86D9-5E3EBF3F9A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7BFE-40DB-86D9-5E3EBF3F9A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山形県　中山町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10590</v>
      </c>
      <c r="AM8" s="36"/>
      <c r="AN8" s="36"/>
      <c r="AO8" s="36"/>
      <c r="AP8" s="36"/>
      <c r="AQ8" s="36"/>
      <c r="AR8" s="36"/>
      <c r="AS8" s="36"/>
      <c r="AT8" s="37">
        <f>データ!T6</f>
        <v>31.15</v>
      </c>
      <c r="AU8" s="37"/>
      <c r="AV8" s="37"/>
      <c r="AW8" s="37"/>
      <c r="AX8" s="37"/>
      <c r="AY8" s="37"/>
      <c r="AZ8" s="37"/>
      <c r="BA8" s="37"/>
      <c r="BB8" s="37">
        <f>データ!U6</f>
        <v>339.97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11.97</v>
      </c>
      <c r="Q10" s="37"/>
      <c r="R10" s="37"/>
      <c r="S10" s="37"/>
      <c r="T10" s="37"/>
      <c r="U10" s="37"/>
      <c r="V10" s="37"/>
      <c r="W10" s="37">
        <f>データ!Q6</f>
        <v>100</v>
      </c>
      <c r="X10" s="37"/>
      <c r="Y10" s="37"/>
      <c r="Z10" s="37"/>
      <c r="AA10" s="37"/>
      <c r="AB10" s="37"/>
      <c r="AC10" s="37"/>
      <c r="AD10" s="36">
        <f>データ!R6</f>
        <v>3400</v>
      </c>
      <c r="AE10" s="36"/>
      <c r="AF10" s="36"/>
      <c r="AG10" s="36"/>
      <c r="AH10" s="36"/>
      <c r="AI10" s="36"/>
      <c r="AJ10" s="36"/>
      <c r="AK10" s="2"/>
      <c r="AL10" s="36">
        <f>データ!V6</f>
        <v>1262</v>
      </c>
      <c r="AM10" s="36"/>
      <c r="AN10" s="36"/>
      <c r="AO10" s="36"/>
      <c r="AP10" s="36"/>
      <c r="AQ10" s="36"/>
      <c r="AR10" s="36"/>
      <c r="AS10" s="36"/>
      <c r="AT10" s="37">
        <f>データ!W6</f>
        <v>1.25</v>
      </c>
      <c r="AU10" s="37"/>
      <c r="AV10" s="37"/>
      <c r="AW10" s="37"/>
      <c r="AX10" s="37"/>
      <c r="AY10" s="37"/>
      <c r="AZ10" s="37"/>
      <c r="BA10" s="37"/>
      <c r="BB10" s="37">
        <f>データ!X6</f>
        <v>1009.6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118</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y5tZLtOdoNYhWxEejTbGBc1rq2UcTfeVHLbZEaDT3DYgTMeHctglNkIBPAJAz7Iv7IGuUCmRuZ/kNMqdKHBhUA==" saltValue="Yagh3VFvZSqHCEmlkvGU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58</v>
      </c>
      <c r="B4" s="16"/>
      <c r="C4" s="16"/>
      <c r="D4" s="16"/>
      <c r="E4" s="16"/>
      <c r="F4" s="16"/>
      <c r="G4" s="16"/>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63029</v>
      </c>
      <c r="D6" s="19">
        <f t="shared" si="3"/>
        <v>47</v>
      </c>
      <c r="E6" s="19">
        <f t="shared" si="3"/>
        <v>17</v>
      </c>
      <c r="F6" s="19">
        <f t="shared" si="3"/>
        <v>5</v>
      </c>
      <c r="G6" s="19">
        <f t="shared" si="3"/>
        <v>0</v>
      </c>
      <c r="H6" s="19" t="str">
        <f t="shared" si="3"/>
        <v>山形県　中山町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11.97</v>
      </c>
      <c r="Q6" s="20">
        <f t="shared" si="3"/>
        <v>100</v>
      </c>
      <c r="R6" s="20">
        <f t="shared" si="3"/>
        <v>3400</v>
      </c>
      <c r="S6" s="20">
        <f t="shared" si="3"/>
        <v>10590</v>
      </c>
      <c r="T6" s="20">
        <f t="shared" si="3"/>
        <v>31.15</v>
      </c>
      <c r="U6" s="20">
        <f t="shared" si="3"/>
        <v>339.97</v>
      </c>
      <c r="V6" s="20">
        <f t="shared" si="3"/>
        <v>1262</v>
      </c>
      <c r="W6" s="20">
        <f t="shared" si="3"/>
        <v>1.25</v>
      </c>
      <c r="X6" s="20">
        <f t="shared" si="3"/>
        <v>1009.6</v>
      </c>
      <c r="Y6" s="21">
        <f>IF(Y7="",NA(),Y7)</f>
        <v>67.930000000000007</v>
      </c>
      <c r="Z6" s="21">
        <f t="shared" ref="Z6:AH6" si="4">IF(Z7="",NA(),Z7)</f>
        <v>73.05</v>
      </c>
      <c r="AA6" s="21">
        <f t="shared" si="4"/>
        <v>74.13</v>
      </c>
      <c r="AB6" s="21">
        <f t="shared" si="4"/>
        <v>84.24</v>
      </c>
      <c r="AC6" s="21">
        <f t="shared" si="4"/>
        <v>112.69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28.26</v>
      </c>
      <c r="BG6" s="21">
        <f t="shared" ref="BG6:BO6" si="7">IF(BG7="",NA(),BG7)</f>
        <v>57.88</v>
      </c>
      <c r="BH6" s="21">
        <f t="shared" si="7"/>
        <v>32.840000000000003</v>
      </c>
      <c r="BI6" s="21">
        <f t="shared" si="7"/>
        <v>169.34</v>
      </c>
      <c r="BJ6" s="21">
        <f t="shared" si="7"/>
        <v>412.2</v>
      </c>
      <c r="BK6" s="21">
        <f t="shared" si="7"/>
        <v>654.71</v>
      </c>
      <c r="BL6" s="21">
        <f t="shared" si="7"/>
        <v>783.8</v>
      </c>
      <c r="BM6" s="21">
        <f t="shared" si="7"/>
        <v>778.81</v>
      </c>
      <c r="BN6" s="21">
        <f t="shared" si="7"/>
        <v>718.49</v>
      </c>
      <c r="BO6" s="21">
        <f t="shared" si="7"/>
        <v>743.31</v>
      </c>
      <c r="BP6" s="20" t="str">
        <f>IF(BP7="","",IF(BP7="-","【-】","【"&amp;SUBSTITUTE(TEXT(BP7,"#,##0.00"),"-","△")&amp;"】"))</f>
        <v>【785.10】</v>
      </c>
      <c r="BQ6" s="21">
        <f>IF(BQ7="",NA(),BQ7)</f>
        <v>92.85</v>
      </c>
      <c r="BR6" s="21">
        <f t="shared" ref="BR6:BZ6" si="8">IF(BR7="",NA(),BR7)</f>
        <v>89.05</v>
      </c>
      <c r="BS6" s="21">
        <f t="shared" si="8"/>
        <v>89.14</v>
      </c>
      <c r="BT6" s="21">
        <f t="shared" si="8"/>
        <v>73.55</v>
      </c>
      <c r="BU6" s="21">
        <f t="shared" si="8"/>
        <v>64.88</v>
      </c>
      <c r="BV6" s="21">
        <f t="shared" si="8"/>
        <v>65.37</v>
      </c>
      <c r="BW6" s="21">
        <f t="shared" si="8"/>
        <v>68.11</v>
      </c>
      <c r="BX6" s="21">
        <f t="shared" si="8"/>
        <v>67.23</v>
      </c>
      <c r="BY6" s="21">
        <f t="shared" si="8"/>
        <v>61.82</v>
      </c>
      <c r="BZ6" s="21">
        <f t="shared" si="8"/>
        <v>61.15</v>
      </c>
      <c r="CA6" s="20" t="str">
        <f>IF(CA7="","",IF(CA7="-","【-】","【"&amp;SUBSTITUTE(TEXT(CA7,"#,##0.00"),"-","△")&amp;"】"))</f>
        <v>【56.93】</v>
      </c>
      <c r="CB6" s="21">
        <f>IF(CB7="",NA(),CB7)</f>
        <v>154.09</v>
      </c>
      <c r="CC6" s="21">
        <f t="shared" ref="CC6:CK6" si="9">IF(CC7="",NA(),CC7)</f>
        <v>156.41999999999999</v>
      </c>
      <c r="CD6" s="21">
        <f t="shared" si="9"/>
        <v>161.35</v>
      </c>
      <c r="CE6" s="21">
        <f t="shared" si="9"/>
        <v>200.4</v>
      </c>
      <c r="CF6" s="21">
        <f t="shared" si="9"/>
        <v>210.33</v>
      </c>
      <c r="CG6" s="21">
        <f t="shared" si="9"/>
        <v>228.99</v>
      </c>
      <c r="CH6" s="21">
        <f t="shared" si="9"/>
        <v>222.41</v>
      </c>
      <c r="CI6" s="21">
        <f t="shared" si="9"/>
        <v>228.21</v>
      </c>
      <c r="CJ6" s="21">
        <f t="shared" si="9"/>
        <v>246.9</v>
      </c>
      <c r="CK6" s="21">
        <f t="shared" si="9"/>
        <v>250.43</v>
      </c>
      <c r="CL6" s="20" t="str">
        <f>IF(CL7="","",IF(CL7="-","【-】","【"&amp;SUBSTITUTE(TEXT(CL7,"#,##0.00"),"-","△")&amp;"】"))</f>
        <v>【271.15】</v>
      </c>
      <c r="CM6" s="21">
        <f>IF(CM7="",NA(),CM7)</f>
        <v>30.61</v>
      </c>
      <c r="CN6" s="21">
        <f t="shared" ref="CN6:CV6" si="10">IF(CN7="",NA(),CN7)</f>
        <v>31.26</v>
      </c>
      <c r="CO6" s="21">
        <f t="shared" si="10"/>
        <v>30.98</v>
      </c>
      <c r="CP6" s="21">
        <f t="shared" si="10"/>
        <v>29.24</v>
      </c>
      <c r="CQ6" s="21">
        <f t="shared" si="10"/>
        <v>28.51</v>
      </c>
      <c r="CR6" s="21">
        <f t="shared" si="10"/>
        <v>54.06</v>
      </c>
      <c r="CS6" s="21">
        <f t="shared" si="10"/>
        <v>55.26</v>
      </c>
      <c r="CT6" s="21">
        <f t="shared" si="10"/>
        <v>54.54</v>
      </c>
      <c r="CU6" s="21">
        <f t="shared" si="10"/>
        <v>52.9</v>
      </c>
      <c r="CV6" s="21">
        <f t="shared" si="10"/>
        <v>52.63</v>
      </c>
      <c r="CW6" s="20" t="str">
        <f>IF(CW7="","",IF(CW7="-","【-】","【"&amp;SUBSTITUTE(TEXT(CW7,"#,##0.00"),"-","△")&amp;"】"))</f>
        <v>【49.87】</v>
      </c>
      <c r="CX6" s="21">
        <f>IF(CX7="",NA(),CX7)</f>
        <v>89.43</v>
      </c>
      <c r="CY6" s="21">
        <f t="shared" ref="CY6:DG6" si="11">IF(CY7="",NA(),CY7)</f>
        <v>90.23</v>
      </c>
      <c r="CZ6" s="21">
        <f t="shared" si="11"/>
        <v>91.77</v>
      </c>
      <c r="DA6" s="21">
        <f t="shared" si="11"/>
        <v>91.33</v>
      </c>
      <c r="DB6" s="21">
        <f t="shared" si="11"/>
        <v>91.6</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63029</v>
      </c>
      <c r="D7" s="23">
        <v>47</v>
      </c>
      <c r="E7" s="23">
        <v>17</v>
      </c>
      <c r="F7" s="23">
        <v>5</v>
      </c>
      <c r="G7" s="23">
        <v>0</v>
      </c>
      <c r="H7" s="23" t="s">
        <v>99</v>
      </c>
      <c r="I7" s="23" t="s">
        <v>100</v>
      </c>
      <c r="J7" s="23" t="s">
        <v>101</v>
      </c>
      <c r="K7" s="23" t="s">
        <v>102</v>
      </c>
      <c r="L7" s="23" t="s">
        <v>103</v>
      </c>
      <c r="M7" s="23" t="s">
        <v>104</v>
      </c>
      <c r="N7" s="24" t="s">
        <v>105</v>
      </c>
      <c r="O7" s="24" t="s">
        <v>106</v>
      </c>
      <c r="P7" s="24">
        <v>11.97</v>
      </c>
      <c r="Q7" s="24">
        <v>100</v>
      </c>
      <c r="R7" s="24">
        <v>3400</v>
      </c>
      <c r="S7" s="24">
        <v>10590</v>
      </c>
      <c r="T7" s="24">
        <v>31.15</v>
      </c>
      <c r="U7" s="24">
        <v>339.97</v>
      </c>
      <c r="V7" s="24">
        <v>1262</v>
      </c>
      <c r="W7" s="24">
        <v>1.25</v>
      </c>
      <c r="X7" s="24">
        <v>1009.6</v>
      </c>
      <c r="Y7" s="24">
        <v>67.930000000000007</v>
      </c>
      <c r="Z7" s="24">
        <v>73.05</v>
      </c>
      <c r="AA7" s="24">
        <v>74.13</v>
      </c>
      <c r="AB7" s="24">
        <v>84.24</v>
      </c>
      <c r="AC7" s="24">
        <v>112.69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28.26</v>
      </c>
      <c r="BG7" s="24">
        <v>57.88</v>
      </c>
      <c r="BH7" s="24">
        <v>32.840000000000003</v>
      </c>
      <c r="BI7" s="24">
        <v>169.34</v>
      </c>
      <c r="BJ7" s="24">
        <v>412.2</v>
      </c>
      <c r="BK7" s="24">
        <v>654.71</v>
      </c>
      <c r="BL7" s="24">
        <v>783.8</v>
      </c>
      <c r="BM7" s="24">
        <v>778.81</v>
      </c>
      <c r="BN7" s="24">
        <v>718.49</v>
      </c>
      <c r="BO7" s="24">
        <v>743.31</v>
      </c>
      <c r="BP7" s="24">
        <v>785.1</v>
      </c>
      <c r="BQ7" s="24">
        <v>92.85</v>
      </c>
      <c r="BR7" s="24">
        <v>89.05</v>
      </c>
      <c r="BS7" s="24">
        <v>89.14</v>
      </c>
      <c r="BT7" s="24">
        <v>73.55</v>
      </c>
      <c r="BU7" s="24">
        <v>64.88</v>
      </c>
      <c r="BV7" s="24">
        <v>65.37</v>
      </c>
      <c r="BW7" s="24">
        <v>68.11</v>
      </c>
      <c r="BX7" s="24">
        <v>67.23</v>
      </c>
      <c r="BY7" s="24">
        <v>61.82</v>
      </c>
      <c r="BZ7" s="24">
        <v>61.15</v>
      </c>
      <c r="CA7" s="24">
        <v>56.93</v>
      </c>
      <c r="CB7" s="24">
        <v>154.09</v>
      </c>
      <c r="CC7" s="24">
        <v>156.41999999999999</v>
      </c>
      <c r="CD7" s="24">
        <v>161.35</v>
      </c>
      <c r="CE7" s="24">
        <v>200.4</v>
      </c>
      <c r="CF7" s="24">
        <v>210.33</v>
      </c>
      <c r="CG7" s="24">
        <v>228.99</v>
      </c>
      <c r="CH7" s="24">
        <v>222.41</v>
      </c>
      <c r="CI7" s="24">
        <v>228.21</v>
      </c>
      <c r="CJ7" s="24">
        <v>246.9</v>
      </c>
      <c r="CK7" s="24">
        <v>250.43</v>
      </c>
      <c r="CL7" s="24">
        <v>271.14999999999998</v>
      </c>
      <c r="CM7" s="24">
        <v>30.61</v>
      </c>
      <c r="CN7" s="24">
        <v>31.26</v>
      </c>
      <c r="CO7" s="24">
        <v>30.98</v>
      </c>
      <c r="CP7" s="24">
        <v>29.24</v>
      </c>
      <c r="CQ7" s="24">
        <v>28.51</v>
      </c>
      <c r="CR7" s="24">
        <v>54.06</v>
      </c>
      <c r="CS7" s="24">
        <v>55.26</v>
      </c>
      <c r="CT7" s="24">
        <v>54.54</v>
      </c>
      <c r="CU7" s="24">
        <v>52.9</v>
      </c>
      <c r="CV7" s="24">
        <v>52.63</v>
      </c>
      <c r="CW7" s="24">
        <v>49.87</v>
      </c>
      <c r="CX7" s="24">
        <v>89.43</v>
      </c>
      <c r="CY7" s="24">
        <v>90.23</v>
      </c>
      <c r="CZ7" s="24">
        <v>91.77</v>
      </c>
      <c r="DA7" s="24">
        <v>91.33</v>
      </c>
      <c r="DB7" s="24">
        <v>91.6</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U5083</cp:lastModifiedBy>
  <dcterms:created xsi:type="dcterms:W3CDTF">2025-01-24T07:33:06Z</dcterms:created>
  <dcterms:modified xsi:type="dcterms:W3CDTF">2025-01-28T07:09:05Z</dcterms:modified>
  <cp:category/>
</cp:coreProperties>
</file>