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8.1.170\lgwan接続系共有フォルダ\08建設課\下水道グループ\2021.3.～下水道G共有フォルダ\01 維持管理担当PC\02　経営・財政\経営比較分析表\R6（R5決算分）\04　提出\"/>
    </mc:Choice>
  </mc:AlternateContent>
  <xr:revisionPtr revIDLastSave="0" documentId="13_ncr:1_{685B0F9F-DDF1-45F6-8A6E-A30BE2CDF5B7}" xr6:coauthVersionLast="47" xr6:coauthVersionMax="47" xr10:uidLastSave="{00000000-0000-0000-0000-000000000000}"/>
  <workbookProtection workbookAlgorithmName="SHA-512" workbookHashValue="XMuUCB0+fJqRm87qfSsDEXJFW60OSVFjblblbL9Q8U0oCcsIhwh88AOQJshFm2t5sEGjLj12MCMtuKIDUybwQQ==" workbookSaltValue="KXUnNzGZjcywBXoAhnqh9A==" workbookSpinCount="100000" lockStructure="1"/>
  <bookViews>
    <workbookView xWindow="-270" yWindow="-12855" windowWidth="24945" windowHeight="113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<sst xmlns="http://schemas.openxmlformats.org/spreadsheetml/2006/main" count="241" uniqueCount="120">
  <si>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</si>
  <si>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</si>
  <si>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</si>
  <si>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</si>
  <si>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</si>
  <si>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</si>
  <si>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</si>
  <si>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</si>
  <si>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</si>
  <si>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</si>
  <si>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</si>
  <si>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</si>
  <si>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</si>
  <si>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</si>
  <si>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</si>
  <si>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</si>
  <si>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</si>
  <si>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</si>
  <si>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</si>
  <si>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</si>
  <si>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</si>
  <si>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</si>
  <si>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</si>
  <si>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</si>
  <si>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</si>
  <si>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</si>
  <si>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</si>
  <si>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</si>
  <si>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</si>
  <si>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</si>
  <si>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</si>
  <si>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</si>
  <si>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</si>
  <si>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</si>
  <si>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</si>
  <si>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</si>
  <si>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</si>
  <si>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</si>
  <si>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</si>
  <si>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</si>
  <si>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</si>
  <si>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</si>
  <si>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</si>
  <si>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</si>
  <si>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</si>
  <si>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</si>
  <si>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</si>
  <si>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</si>
  <si>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</si>
  <si>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</si>
  <si>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</si>
  <si>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</si>
  <si>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</si>
  <si>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</si>
  <si>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</si>
  <si>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</si>
  <si>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</si>
  <si>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</si>
  <si>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</si>
  <si>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</si>
  <si>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</si>
  <si>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</si>
  <si>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</si>
  <si>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</si>
  <si>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</si>
  <si>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</si>
  <si>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</si>
  <si>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</si>
  <si>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</si>
  <si>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</si>
  <si>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</si>
  <si>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</si>
  <si>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</si>
  <si>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</si>
  <si>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</si>
  <si>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</si>
  <si>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</si>
  <si>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</si>
  <si>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</si>
  <si>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</si>
  <si>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</si>
  <si>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</si>
  <si>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</si>
  <si>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</si>
  <si>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</si>
  <si>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</si>
  <si>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</si>
  <si>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</si>
  <si>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</si>
  <si>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</si>
  <si>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</si>
  <si>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</si>
  <si>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</si>
  <si>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</si>
  <si>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</si>
  <si>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</si>
  <si>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</si>
  <si>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</si>
  <si>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中山町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</si>
  <si>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</si>
  <si>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</si>
  <si>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</si>
  <si>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</si>
  <si>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</si>
  <si>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</si>
  <si>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</si>
  <si>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</si>
  <si>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</si>
  <si>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</si>
  <si>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</si>
  <si>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</si>
  <si>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</si>
  <si>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</si>
  <si>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</si>
  <si>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</si>
  <si>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</si>
  <si>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</si>
  <si>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本事業は資本費が膨大で、地方債償還金とその支払利子が歳出の大部分を占めており、経営は元利償還金と使用料収入、一般会計繰入金に大きく左右される。
　収益的収支比率は前年度を上回ったが、これは地方公営企業法適用に伴う打切決算により総費用が減少したものである。今後も総費用削減に努め、比率の改善を目指していく必要がある。
　企業債残高対事業規模比率は類似団体と比較して高い状態である。平成20年度以降整備事業を休止しており、地方債残高は減少する見込みであるため、長期的に見れば減少していく見込みである。
　経費回収率は、汚水処理費が減少したことにより昨年を上回ったが、これも打切決算により年度内の維持管理費が減少したものである。下水道使用料水準は近隣自治体と概ね同程度であり大幅な値上げは困難であるため、類似団体平均を下回る状態が続くと推察される。
　汚水処理原価については、汚水処理費の減少により、昨年度を下回ったが、これも打切決算により年度内の維持管理費が減少したものである。今後の有収水量は、人口減少等により長期的には減少見込みであることから、汚水処理原価は高めに推移する見込みである。
　水洗化率については、類似団体平均を下回っているため、さらなる接続推進を図る必要がある。</t>
    <rPh sb="94" eb="101">
      <t>チホウコウエイキギョウホウ</t>
    </rPh>
    <rPh sb="101" eb="103">
      <t>テキヨウ</t>
    </rPh>
    <rPh sb="104" eb="105">
      <t>トモナ</t>
    </rPh>
    <rPh sb="106" eb="108">
      <t>ウチキ</t>
    </rPh>
    <rPh sb="108" eb="110">
      <t>ケッサン</t>
    </rPh>
    <rPh sb="113" eb="116">
      <t>ソウヒヨウ</t>
    </rPh>
    <rPh sb="257" eb="262">
      <t>オスイショリヒ</t>
    </rPh>
    <rPh sb="263" eb="265">
      <t>ゲンショウ</t>
    </rPh>
    <rPh sb="275" eb="277">
      <t>ウワマワ</t>
    </rPh>
    <rPh sb="291" eb="294">
      <t>ネンドナイ</t>
    </rPh>
    <rPh sb="295" eb="300">
      <t>イジカンリヒ</t>
    </rPh>
    <rPh sb="385" eb="390">
      <t>オスイショリヒ</t>
    </rPh>
    <rPh sb="391" eb="393">
      <t>ゲンショウ</t>
    </rPh>
    <rPh sb="401" eb="403">
      <t>シタマワ</t>
    </rPh>
    <phoneticPr fontId="4"/>
  </si>
  <si>
    <t xml:space="preserve"> 現在、法定耐用年数を経過した管渠を所有していないため、積極的な改築更新を実施していない。
　よって、主として不明水対策や日常の維持管理の一環として補修を実施しているものであり、計上している延長については、更生・改築実施延長ではなく、不良箇所の部分補修を実施したスパン延長であるため、今年度は該当箇所がなかった。
　今後は管渠施設のストックマネジメント基本計画策定を検討し、これに基づいた調査・改築を目指す予定である。</t>
    <phoneticPr fontId="4"/>
  </si>
  <si>
    <t xml:space="preserve"> 効率的な汚水処理のため、平成31年4月までに農業集落排水の2処理区を公共下水道へ編入した。残り2処理区についても接続基本計画を策定したことから、これに基づいた編入を進め、さらなる安定的な経営を図っていく。
　また、持続的な機能確保と改築事業の平準化を図るため、ポンプ場施設はストックマネジメント基本計画に基づき、計画的な改築等を進めている。管渠施設についても、具体的な改築等の必要が生じた際には改築実施計画を策定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</si>
</sst>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1</c:v>
                </c:pt>
                <c:pt idx="1">
                  <c:v>0.92</c:v>
                </c:pt>
                <c:pt idx="2">
                  <c:v>0.73</c:v>
                </c:pt>
                <c:pt idx="3" formatCode="#,##0.00;&quot;△&quot;#,##0.00">
                  <c:v>0</c:v>
                </c:pt>
                <c:pt idx="4" formatCode="#,##0.00;&quot;△&quot;#,##0.00">
                  <c:v>0</c:v>
                </c:pt>
              </c:numCache>
            </c:numRef>
          </c:val>
          <c:extLst>
            <c:ext xmlns:c16="http://schemas.microsoft.com/office/drawing/2014/chart" uri="{C3380CC4-5D6E-409C-BE32-E72D297353CC}">
              <c16:uniqueId val="{00000000-A346-4D77-97EC-7BE45850E9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0.15</c:v>
                </c:pt>
                <c:pt idx="3">
                  <c:v>0.12</c:v>
                </c:pt>
                <c:pt idx="4">
                  <c:v>0.09</c:v>
                </c:pt>
              </c:numCache>
            </c:numRef>
          </c:val>
          <c:smooth val="0"/>
          <c:extLst>
            <c:ext xmlns:c16="http://schemas.microsoft.com/office/drawing/2014/chart" uri="{C3380CC4-5D6E-409C-BE32-E72D297353CC}">
              <c16:uniqueId val="{00000001-A346-4D77-97EC-7BE45850E9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FE-4936-8818-49F0FA8255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56.43</c:v>
                </c:pt>
                <c:pt idx="3">
                  <c:v>55.82</c:v>
                </c:pt>
                <c:pt idx="4">
                  <c:v>56.51</c:v>
                </c:pt>
              </c:numCache>
            </c:numRef>
          </c:val>
          <c:smooth val="0"/>
          <c:extLst>
            <c:ext xmlns:c16="http://schemas.microsoft.com/office/drawing/2014/chart" uri="{C3380CC4-5D6E-409C-BE32-E72D297353CC}">
              <c16:uniqueId val="{00000001-1BFE-4936-8818-49F0FA8255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86.67</c:v>
                </c:pt>
                <c:pt idx="1">
                  <c:v>86.99</c:v>
                </c:pt>
                <c:pt idx="2">
                  <c:v>87.61</c:v>
                </c:pt>
                <c:pt idx="3">
                  <c:v>88.23</c:v>
                </c:pt>
                <c:pt idx="4">
                  <c:v>88.73</c:v>
                </c:pt>
              </c:numCache>
            </c:numRef>
          </c:val>
          <c:extLst>
            <c:ext xmlns:c16="http://schemas.microsoft.com/office/drawing/2014/chart" uri="{C3380CC4-5D6E-409C-BE32-E72D297353CC}">
              <c16:uniqueId val="{00000000-F51B-4539-92E4-B9CF2029909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91.07</c:v>
                </c:pt>
                <c:pt idx="3">
                  <c:v>90.67</c:v>
                </c:pt>
                <c:pt idx="4">
                  <c:v>90.62</c:v>
                </c:pt>
              </c:numCache>
            </c:numRef>
          </c:val>
          <c:smooth val="0"/>
          <c:extLst>
            <c:ext xmlns:c16="http://schemas.microsoft.com/office/drawing/2014/chart" uri="{C3380CC4-5D6E-409C-BE32-E72D297353CC}">
              <c16:uniqueId val="{00000001-F51B-4539-92E4-B9CF2029909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55.57</c:v>
                </c:pt>
                <c:pt idx="1">
                  <c:v>57.36</c:v>
                </c:pt>
                <c:pt idx="2">
                  <c:v>55.75</c:v>
                </c:pt>
                <c:pt idx="3">
                  <c:v>55.82</c:v>
                </c:pt>
                <c:pt idx="4">
                  <c:v>57.94</c:v>
                </c:pt>
              </c:numCache>
            </c:numRef>
          </c:val>
          <c:extLst>
            <c:ext xmlns:c16="http://schemas.microsoft.com/office/drawing/2014/chart" uri="{C3380CC4-5D6E-409C-BE32-E72D297353CC}">
              <c16:uniqueId val="{00000000-6A7E-427C-89C6-08DA87CD98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7E-427C-89C6-08DA87CD98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35-40DB-836C-A73A7F1B8D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35-40DB-836C-A73A7F1B8D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DD-4B39-9C64-FB4D503C7A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DD-4B39-9C64-FB4D503C7A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05-4C03-9FCE-D1BB19DDFE1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5-4C03-9FCE-D1BB19DDFE1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39-4FB8-B55E-50E84D190D3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39-4FB8-B55E-50E84D190D3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1795.89</c:v>
                </c:pt>
                <c:pt idx="1">
                  <c:v>1607.03</c:v>
                </c:pt>
                <c:pt idx="2">
                  <c:v>879.94</c:v>
                </c:pt>
                <c:pt idx="3">
                  <c:v>847.91</c:v>
                </c:pt>
                <c:pt idx="4">
                  <c:v>811.77</c:v>
                </c:pt>
              </c:numCache>
            </c:numRef>
          </c:val>
          <c:extLst>
            <c:ext xmlns:c16="http://schemas.microsoft.com/office/drawing/2014/chart" uri="{C3380CC4-5D6E-409C-BE32-E72D297353CC}">
              <c16:uniqueId val="{00000000-4F55-4B4C-A616-1FD19D2FA44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747.84</c:v>
                </c:pt>
                <c:pt idx="3">
                  <c:v>804.98</c:v>
                </c:pt>
                <c:pt idx="4">
                  <c:v>767.56</c:v>
                </c:pt>
              </c:numCache>
            </c:numRef>
          </c:val>
          <c:smooth val="0"/>
          <c:extLst>
            <c:ext xmlns:c16="http://schemas.microsoft.com/office/drawing/2014/chart" uri="{C3380CC4-5D6E-409C-BE32-E72D297353CC}">
              <c16:uniqueId val="{00000001-4F55-4B4C-A616-1FD19D2FA44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62.34</c:v>
                </c:pt>
                <c:pt idx="1">
                  <c:v>65.25</c:v>
                </c:pt>
                <c:pt idx="2">
                  <c:v>60.86</c:v>
                </c:pt>
                <c:pt idx="3">
                  <c:v>59.56</c:v>
                </c:pt>
                <c:pt idx="4">
                  <c:v>62.48</c:v>
                </c:pt>
              </c:numCache>
            </c:numRef>
          </c:val>
          <c:extLst>
            <c:ext xmlns:c16="http://schemas.microsoft.com/office/drawing/2014/chart" uri="{C3380CC4-5D6E-409C-BE32-E72D297353CC}">
              <c16:uniqueId val="{00000000-C2FA-4B03-8712-146A82660D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90.17</c:v>
                </c:pt>
                <c:pt idx="3">
                  <c:v>88.71</c:v>
                </c:pt>
                <c:pt idx="4">
                  <c:v>90.23</c:v>
                </c:pt>
              </c:numCache>
            </c:numRef>
          </c:val>
          <c:smooth val="0"/>
          <c:extLst>
            <c:ext xmlns:c16="http://schemas.microsoft.com/office/drawing/2014/chart" uri="{C3380CC4-5D6E-409C-BE32-E72D297353CC}">
              <c16:uniqueId val="{00000001-C2FA-4B03-8712-146A82660D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285.97000000000003</c:v>
                </c:pt>
                <c:pt idx="1">
                  <c:v>276.49</c:v>
                </c:pt>
                <c:pt idx="2">
                  <c:v>298.64999999999998</c:v>
                </c:pt>
                <c:pt idx="3">
                  <c:v>304.12</c:v>
                </c:pt>
                <c:pt idx="4">
                  <c:v>286.14</c:v>
                </c:pt>
              </c:numCache>
            </c:numRef>
          </c:val>
          <c:extLst>
            <c:ext xmlns:c16="http://schemas.microsoft.com/office/drawing/2014/chart" uri="{C3380CC4-5D6E-409C-BE32-E72D297353CC}">
              <c16:uniqueId val="{00000000-9130-4705-9B7E-465D3E38A8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173.17</c:v>
                </c:pt>
                <c:pt idx="3">
                  <c:v>174.8</c:v>
                </c:pt>
                <c:pt idx="4">
                  <c:v>170.2</c:v>
                </c:pt>
              </c:numCache>
            </c:numRef>
          </c:val>
          <c:smooth val="0"/>
          <c:extLst>
            <c:ext xmlns:c16="http://schemas.microsoft.com/office/drawing/2014/chart" uri="{C3380CC4-5D6E-409C-BE32-E72D297353CC}">
              <c16:uniqueId val="{00000001-9130-4705-9B7E-465D3E38A8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H4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山形県　中山町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71" t="str">
        <f>データ!$M$6</f>
        <v>非設置</v>
      </c>
      <c r="AE8" s="71"/>
      <c r="AF8" s="71"/>
      <c r="AG8" s="71"/>
      <c r="AH8" s="71"/>
      <c r="AI8" s="71"/>
      <c r="AJ8" s="71"/>
      <c r="AK8" s="3"/>
      <c r="AL8" s="45">
        <f>データ!S6</f>
        <v>10590</v>
      </c>
      <c r="AM8" s="45"/>
      <c r="AN8" s="45"/>
      <c r="AO8" s="45"/>
      <c r="AP8" s="45"/>
      <c r="AQ8" s="45"/>
      <c r="AR8" s="45"/>
      <c r="AS8" s="45"/>
      <c r="AT8" s="44">
        <f>データ!T6</f>
        <v>31.15</v>
      </c>
      <c r="AU8" s="44"/>
      <c r="AV8" s="44"/>
      <c r="AW8" s="44"/>
      <c r="AX8" s="44"/>
      <c r="AY8" s="44"/>
      <c r="AZ8" s="44"/>
      <c r="BA8" s="44"/>
      <c r="BB8" s="44">
        <f>データ!U6</f>
        <v>339.97</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87.68</v>
      </c>
      <c r="Q10" s="44"/>
      <c r="R10" s="44"/>
      <c r="S10" s="44"/>
      <c r="T10" s="44"/>
      <c r="U10" s="44"/>
      <c r="V10" s="44"/>
      <c r="W10" s="44">
        <f>データ!Q6</f>
        <v>80.88</v>
      </c>
      <c r="X10" s="44"/>
      <c r="Y10" s="44"/>
      <c r="Z10" s="44"/>
      <c r="AA10" s="44"/>
      <c r="AB10" s="44"/>
      <c r="AC10" s="44"/>
      <c r="AD10" s="45">
        <f>データ!R6</f>
        <v>3350</v>
      </c>
      <c r="AE10" s="45"/>
      <c r="AF10" s="45"/>
      <c r="AG10" s="45"/>
      <c r="AH10" s="45"/>
      <c r="AI10" s="45"/>
      <c r="AJ10" s="45"/>
      <c r="AK10" s="2"/>
      <c r="AL10" s="45">
        <f>データ!V6</f>
        <v>9241</v>
      </c>
      <c r="AM10" s="45"/>
      <c r="AN10" s="45"/>
      <c r="AO10" s="45"/>
      <c r="AP10" s="45"/>
      <c r="AQ10" s="45"/>
      <c r="AR10" s="45"/>
      <c r="AS10" s="45"/>
      <c r="AT10" s="44">
        <f>データ!W6</f>
        <v>3.52</v>
      </c>
      <c r="AU10" s="44"/>
      <c r="AV10" s="44"/>
      <c r="AW10" s="44"/>
      <c r="AX10" s="44"/>
      <c r="AY10" s="44"/>
      <c r="AZ10" s="44"/>
      <c r="BA10" s="44"/>
      <c r="BB10" s="44">
        <f>データ!X6</f>
        <v>2625.28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cAHbEfbag2b1NqkdayrYmaL4y6I4RkGih+R/HQIS8yytY8QlYlgVfPgkm/xI7hoOHToX+SUMuZqS3qsYLWmC8w==" saltValue="zIs9A80YsuI8oOHs216o5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63029</v>
      </c>
      <c r="D6" s="19">
        <f t="shared" si="3"/>
        <v>47</v>
      </c>
      <c r="E6" s="19">
        <f t="shared" si="3"/>
        <v>17</v>
      </c>
      <c r="F6" s="19">
        <f t="shared" si="3"/>
        <v>1</v>
      </c>
      <c r="G6" s="19">
        <f t="shared" si="3"/>
        <v>0</v>
      </c>
      <c r="H6" s="19" t="str">
        <f t="shared" si="3"/>
        <v>山形県　中山町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87.68</v>
      </c>
      <c r="Q6" s="20">
        <f t="shared" si="3"/>
        <v>80.88</v>
      </c>
      <c r="R6" s="20">
        <f t="shared" si="3"/>
        <v>3350</v>
      </c>
      <c r="S6" s="20">
        <f t="shared" si="3"/>
        <v>10590</v>
      </c>
      <c r="T6" s="20">
        <f t="shared" si="3"/>
        <v>31.15</v>
      </c>
      <c r="U6" s="20">
        <f t="shared" si="3"/>
        <v>339.97</v>
      </c>
      <c r="V6" s="20">
        <f t="shared" si="3"/>
        <v>9241</v>
      </c>
      <c r="W6" s="20">
        <f t="shared" si="3"/>
        <v>3.52</v>
      </c>
      <c r="X6" s="20">
        <f t="shared" si="3"/>
        <v>2625.28</v>
      </c>
      <c r="Y6" s="21">
        <f>IF(Y7="",NA(),Y7)</f>
        <v>55.57</v>
      </c>
      <c r="Z6" s="21">
        <f t="shared" ref="Z6:AH6" si="4">IF(Z7="",NA(),Z7)</f>
        <v>57.36</v>
      </c>
      <c r="AA6" s="21">
        <f t="shared" si="4"/>
        <v>55.75</v>
      </c>
      <c r="AB6" s="21">
        <f t="shared" si="4"/>
        <v>55.82</v>
      </c>
      <c r="AC6" s="21">
        <f t="shared" si="4"/>
        <v>57.94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1795.89</v>
      </c>
      <c r="BG6" s="21">
        <f t="shared" ref="BG6:BO6" si="7">IF(BG7="",NA(),BG7)</f>
        <v>1607.03</v>
      </c>
      <c r="BH6" s="21">
        <f t="shared" si="7"/>
        <v>879.94</v>
      </c>
      <c r="BI6" s="21">
        <f t="shared" si="7"/>
        <v>847.91</v>
      </c>
      <c r="BJ6" s="21">
        <f t="shared" si="7"/>
        <v>811.77</v>
      </c>
      <c r="BK6" s="21">
        <f t="shared" si="7"/>
        <v>1001.3</v>
      </c>
      <c r="BL6" s="21">
        <f t="shared" si="7"/>
        <v>1050.51</v>
      </c>
      <c r="BM6" s="21">
        <f t="shared" si="7"/>
        <v>747.84</v>
      </c>
      <c r="BN6" s="21">
        <f t="shared" si="7"/>
        <v>804.98</v>
      </c>
      <c r="BO6" s="21">
        <f t="shared" si="7"/>
        <v>767.56</v>
      </c>
      <c r="BP6" s="20" t="str">
        <f>IF(BP7="","",IF(BP7="-","【-】","【"&amp;SUBSTITUTE(TEXT(BP7,"#,##0.00"),"-","△")&amp;"】"))</f>
        <v>【630.82】</v>
      </c>
      <c r="BQ6" s="21">
        <f>IF(BQ7="",NA(),BQ7)</f>
        <v>62.34</v>
      </c>
      <c r="BR6" s="21">
        <f t="shared" ref="BR6:BZ6" si="8">IF(BR7="",NA(),BR7)</f>
        <v>65.25</v>
      </c>
      <c r="BS6" s="21">
        <f t="shared" si="8"/>
        <v>60.86</v>
      </c>
      <c r="BT6" s="21">
        <f t="shared" si="8"/>
        <v>59.56</v>
      </c>
      <c r="BU6" s="21">
        <f t="shared" si="8"/>
        <v>62.48</v>
      </c>
      <c r="BV6" s="21">
        <f t="shared" si="8"/>
        <v>81.88</v>
      </c>
      <c r="BW6" s="21">
        <f t="shared" si="8"/>
        <v>82.65</v>
      </c>
      <c r="BX6" s="21">
        <f t="shared" si="8"/>
        <v>90.17</v>
      </c>
      <c r="BY6" s="21">
        <f t="shared" si="8"/>
        <v>88.71</v>
      </c>
      <c r="BZ6" s="21">
        <f t="shared" si="8"/>
        <v>90.23</v>
      </c>
      <c r="CA6" s="20" t="str">
        <f>IF(CA7="","",IF(CA7="-","【-】","【"&amp;SUBSTITUTE(TEXT(CA7,"#,##0.00"),"-","△")&amp;"】"))</f>
        <v>【97.81】</v>
      </c>
      <c r="CB6" s="21">
        <f>IF(CB7="",NA(),CB7)</f>
        <v>285.97000000000003</v>
      </c>
      <c r="CC6" s="21">
        <f t="shared" ref="CC6:CK6" si="9">IF(CC7="",NA(),CC7)</f>
        <v>276.49</v>
      </c>
      <c r="CD6" s="21">
        <f t="shared" si="9"/>
        <v>298.64999999999998</v>
      </c>
      <c r="CE6" s="21">
        <f t="shared" si="9"/>
        <v>304.12</v>
      </c>
      <c r="CF6" s="21">
        <f t="shared" si="9"/>
        <v>286.14</v>
      </c>
      <c r="CG6" s="21">
        <f t="shared" si="9"/>
        <v>187.55</v>
      </c>
      <c r="CH6" s="21">
        <f t="shared" si="9"/>
        <v>186.3</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56.43</v>
      </c>
      <c r="CU6" s="21">
        <f t="shared" si="10"/>
        <v>55.82</v>
      </c>
      <c r="CV6" s="21">
        <f t="shared" si="10"/>
        <v>56.51</v>
      </c>
      <c r="CW6" s="20" t="str">
        <f>IF(CW7="","",IF(CW7="-","【-】","【"&amp;SUBSTITUTE(TEXT(CW7,"#,##0.00"),"-","△")&amp;"】"))</f>
        <v>【58.94】</v>
      </c>
      <c r="CX6" s="21">
        <f>IF(CX7="",NA(),CX7)</f>
        <v>86.67</v>
      </c>
      <c r="CY6" s="21">
        <f t="shared" ref="CY6:DG6" si="11">IF(CY7="",NA(),CY7)</f>
        <v>86.99</v>
      </c>
      <c r="CZ6" s="21">
        <f t="shared" si="11"/>
        <v>87.61</v>
      </c>
      <c r="DA6" s="21">
        <f t="shared" si="11"/>
        <v>88.23</v>
      </c>
      <c r="DB6" s="21">
        <f t="shared" si="11"/>
        <v>88.73</v>
      </c>
      <c r="DC6" s="21">
        <f t="shared" si="11"/>
        <v>82.55</v>
      </c>
      <c r="DD6" s="21">
        <f t="shared" si="11"/>
        <v>82.08</v>
      </c>
      <c r="DE6" s="21">
        <f t="shared" si="11"/>
        <v>91.07</v>
      </c>
      <c r="DF6" s="21">
        <f t="shared" si="11"/>
        <v>90.67</v>
      </c>
      <c r="DG6" s="21">
        <f t="shared" si="11"/>
        <v>90.62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1</v>
      </c>
      <c r="EF6" s="21">
        <f t="shared" ref="EF6:EN6" si="14">IF(EF7="",NA(),EF7)</f>
        <v>0.92</v>
      </c>
      <c r="EG6" s="21">
        <f t="shared" si="14"/>
        <v>0.73</v>
      </c>
      <c r="EH6" s="20">
        <f t="shared" si="14"/>
        <v>0</v>
      </c>
      <c r="EI6" s="20">
        <f t="shared" si="14"/>
        <v>0</v>
      </c>
      <c r="EJ6" s="21">
        <f t="shared" si="14"/>
        <v>0.15</v>
      </c>
      <c r="EK6" s="21">
        <f t="shared" si="14"/>
        <v>1.65</v>
      </c>
      <c r="EL6" s="21">
        <f t="shared" si="14"/>
        <v>0.15</v>
      </c>
      <c r="EM6" s="21">
        <f t="shared" si="14"/>
        <v>0.12</v>
      </c>
      <c r="EN6" s="21">
        <f t="shared" si="14"/>
        <v>0.09</v>
      </c>
      <c r="EO6" s="20" t="str">
        <f>IF(EO7="","",IF(EO7="-","【-】","【"&amp;SUBSTITUTE(TEXT(EO7,"#,##0.00"),"-","△")&amp;"】"))</f>
        <v>【0.22】</v>
      </c>
    </row>
    <row r="7" spans="1:145" s="22" customFormat="1" x14ac:dyDescent="0.15">
      <c r="A7" s="14"/>
      <c r="B7" s="23">
        <v>2023</v>
      </c>
      <c r="C7" s="23">
        <v>63029</v>
      </c>
      <c r="D7" s="23">
        <v>47</v>
      </c>
      <c r="E7" s="23">
        <v>17</v>
      </c>
      <c r="F7" s="23">
        <v>1</v>
      </c>
      <c r="G7" s="23">
        <v>0</v>
      </c>
      <c r="H7" s="23" t="s">
        <v>98</v>
      </c>
      <c r="I7" s="23" t="s">
        <v>99</v>
      </c>
      <c r="J7" s="23" t="s">
        <v>100</v>
      </c>
      <c r="K7" s="23" t="s">
        <v>101</v>
      </c>
      <c r="L7" s="23" t="s">
        <v>102</v>
      </c>
      <c r="M7" s="23" t="s">
        <v>103</v>
      </c>
      <c r="N7" s="24" t="s">
        <v>104</v>
      </c>
      <c r="O7" s="24" t="s">
        <v>105</v>
      </c>
      <c r="P7" s="24">
        <v>87.68</v>
      </c>
      <c r="Q7" s="24">
        <v>80.88</v>
      </c>
      <c r="R7" s="24">
        <v>3350</v>
      </c>
      <c r="S7" s="24">
        <v>10590</v>
      </c>
      <c r="T7" s="24">
        <v>31.15</v>
      </c>
      <c r="U7" s="24">
        <v>339.97</v>
      </c>
      <c r="V7" s="24">
        <v>9241</v>
      </c>
      <c r="W7" s="24">
        <v>3.52</v>
      </c>
      <c r="X7" s="24">
        <v>2625.28</v>
      </c>
      <c r="Y7" s="24">
        <v>55.57</v>
      </c>
      <c r="Z7" s="24">
        <v>57.36</v>
      </c>
      <c r="AA7" s="24">
        <v>55.75</v>
      </c>
      <c r="AB7" s="24">
        <v>55.82</v>
      </c>
      <c r="AC7" s="24">
        <v>57.94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1795.89</v>
      </c>
      <c r="BG7" s="24">
        <v>1607.03</v>
      </c>
      <c r="BH7" s="24">
        <v>879.94</v>
      </c>
      <c r="BI7" s="24">
        <v>847.91</v>
      </c>
      <c r="BJ7" s="24">
        <v>811.77</v>
      </c>
      <c r="BK7" s="24">
        <v>1001.3</v>
      </c>
      <c r="BL7" s="24">
        <v>1050.51</v>
      </c>
      <c r="BM7" s="24">
        <v>747.84</v>
      </c>
      <c r="BN7" s="24">
        <v>804.98</v>
      </c>
      <c r="BO7" s="24">
        <v>767.56</v>
      </c>
      <c r="BP7" s="24">
        <v>630.82000000000005</v>
      </c>
      <c r="BQ7" s="24">
        <v>62.34</v>
      </c>
      <c r="BR7" s="24">
        <v>65.25</v>
      </c>
      <c r="BS7" s="24">
        <v>60.86</v>
      </c>
      <c r="BT7" s="24">
        <v>59.56</v>
      </c>
      <c r="BU7" s="24">
        <v>62.48</v>
      </c>
      <c r="BV7" s="24">
        <v>81.88</v>
      </c>
      <c r="BW7" s="24">
        <v>82.65</v>
      </c>
      <c r="BX7" s="24">
        <v>90.17</v>
      </c>
      <c r="BY7" s="24">
        <v>88.71</v>
      </c>
      <c r="BZ7" s="24">
        <v>90.23</v>
      </c>
      <c r="CA7" s="24">
        <v>97.81</v>
      </c>
      <c r="CB7" s="24">
        <v>285.97000000000003</v>
      </c>
      <c r="CC7" s="24">
        <v>276.49</v>
      </c>
      <c r="CD7" s="24">
        <v>298.64999999999998</v>
      </c>
      <c r="CE7" s="24">
        <v>304.12</v>
      </c>
      <c r="CF7" s="24">
        <v>286.14</v>
      </c>
      <c r="CG7" s="24">
        <v>187.55</v>
      </c>
      <c r="CH7" s="24">
        <v>186.3</v>
      </c>
      <c r="CI7" s="24">
        <v>173.17</v>
      </c>
      <c r="CJ7" s="24">
        <v>174.8</v>
      </c>
      <c r="CK7" s="24">
        <v>170.2</v>
      </c>
      <c r="CL7" s="24">
        <v>138.75</v>
      </c>
      <c r="CM7" s="24" t="s">
        <v>104</v>
      </c>
      <c r="CN7" s="24" t="s">
        <v>104</v>
      </c>
      <c r="CO7" s="24" t="s">
        <v>104</v>
      </c>
      <c r="CP7" s="24" t="s">
        <v>104</v>
      </c>
      <c r="CQ7" s="24" t="s">
        <v>104</v>
      </c>
      <c r="CR7" s="24">
        <v>50.94</v>
      </c>
      <c r="CS7" s="24">
        <v>50.53</v>
      </c>
      <c r="CT7" s="24">
        <v>56.43</v>
      </c>
      <c r="CU7" s="24">
        <v>55.82</v>
      </c>
      <c r="CV7" s="24">
        <v>56.51</v>
      </c>
      <c r="CW7" s="24">
        <v>58.94</v>
      </c>
      <c r="CX7" s="24">
        <v>86.67</v>
      </c>
      <c r="CY7" s="24">
        <v>86.99</v>
      </c>
      <c r="CZ7" s="24">
        <v>87.61</v>
      </c>
      <c r="DA7" s="24">
        <v>88.23</v>
      </c>
      <c r="DB7" s="24">
        <v>88.73</v>
      </c>
      <c r="DC7" s="24">
        <v>82.55</v>
      </c>
      <c r="DD7" s="24">
        <v>82.08</v>
      </c>
      <c r="DE7" s="24">
        <v>91.07</v>
      </c>
      <c r="DF7" s="24">
        <v>90.67</v>
      </c>
      <c r="DG7" s="24">
        <v>90.62</v>
      </c>
      <c r="DH7" s="24">
        <v>95.91</v>
      </c>
      <c r="DI7" s="24"/>
      <c r="DJ7" s="24"/>
      <c r="DK7" s="24"/>
      <c r="DL7" s="24"/>
      <c r="DM7" s="24"/>
      <c r="DN7" s="24"/>
      <c r="DO7" s="24"/>
      <c r="DP7" s="24"/>
      <c r="DQ7" s="24"/>
      <c r="DR7" s="24"/>
      <c r="DS7" s="24"/>
      <c r="DT7" s="24"/>
      <c r="DU7" s="24"/>
      <c r="DV7" s="24"/>
      <c r="DW7" s="24"/>
      <c r="DX7" s="24"/>
      <c r="DY7" s="24"/>
      <c r="DZ7" s="24"/>
      <c r="EA7" s="24"/>
      <c r="EB7" s="24"/>
      <c r="EC7" s="24"/>
      <c r="ED7" s="24"/>
      <c r="EE7" s="24">
        <v>1</v>
      </c>
      <c r="EF7" s="24">
        <v>0.92</v>
      </c>
      <c r="EG7" s="24">
        <v>0.73</v>
      </c>
      <c r="EH7" s="24">
        <v>0</v>
      </c>
      <c r="EI7" s="24">
        <v>0</v>
      </c>
      <c r="EJ7" s="24">
        <v>0.15</v>
      </c>
      <c r="EK7" s="24">
        <v>1.65</v>
      </c>
      <c r="EL7" s="24">
        <v>0.15</v>
      </c>
      <c r="EM7" s="24">
        <v>0.12</v>
      </c>
      <c r="EN7" s="24">
        <v>0.09</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U5083</cp:lastModifiedBy>
  <cp:lastPrinted>2025-01-28T07:08:04Z</cp:lastPrinted>
  <dcterms:created xsi:type="dcterms:W3CDTF">2025-01-24T07:27:48Z</dcterms:created>
  <dcterms:modified xsi:type="dcterms:W3CDTF">2025-01-28T07:08:06Z</dcterms:modified>
  <cp:category/>
</cp:coreProperties>
</file>